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jpe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v.wa.lcl\lcb\Private\Finance\FinSvcs\Beer_Wine\Form Updates\"/>
    </mc:Choice>
  </mc:AlternateContent>
  <xr:revisionPtr revIDLastSave="0" documentId="13_ncr:1_{4345C9E9-CF5F-478E-A492-4F244140FC08}" xr6:coauthVersionLast="47" xr6:coauthVersionMax="47" xr10:uidLastSave="{00000000-0000-0000-0000-000000000000}"/>
  <bookViews>
    <workbookView xWindow="28680" yWindow="-120" windowWidth="38640" windowHeight="21240" tabRatio="652" xr2:uid="{00000000-000D-0000-FFFF-FFFF00000000}"/>
  </bookViews>
  <sheets>
    <sheet name="Brewery LIQ 526 (8.08 High Tx)" sheetId="1" r:id="rId1"/>
    <sheet name="Sales to Dist LIQ526-A (8.08)" sheetId="4" r:id="rId2"/>
    <sheet name="LIQ526 Instructions" sheetId="3" r:id="rId3"/>
    <sheet name="LIQ526-A Instructions" sheetId="6" r:id="rId4"/>
  </sheets>
  <externalReferences>
    <externalReference r:id="rId5"/>
    <externalReference r:id="rId6"/>
  </externalReferences>
  <definedNames>
    <definedName name="\a" localSheetId="1">#REF!</definedName>
    <definedName name="\a">#REF!</definedName>
    <definedName name="\A_C" localSheetId="1">#REF!</definedName>
    <definedName name="\A_C">#REF!</definedName>
    <definedName name="\A_C_1" localSheetId="1">#REF!</definedName>
    <definedName name="\A_C_1">#REF!</definedName>
    <definedName name="\A_C_2">#REF!</definedName>
    <definedName name="\APPC">#REF!</definedName>
    <definedName name="\APPC_1">#REF!</definedName>
    <definedName name="\APPC_2">#REF!</definedName>
    <definedName name="\c">#REF!</definedName>
    <definedName name="\d">#REF!</definedName>
    <definedName name="\i">#REF!</definedName>
    <definedName name="\m">#REF!</definedName>
    <definedName name="\p">#REF!</definedName>
    <definedName name="\r">#REF!</definedName>
    <definedName name="\w">#REF!</definedName>
    <definedName name="\WORK_AREA">#REF!</definedName>
    <definedName name="_081431">#REF!</definedName>
    <definedName name="_LIQ526">#REF!</definedName>
    <definedName name="_LIQ530">#REF!</definedName>
    <definedName name="_LIQ675">#REF!</definedName>
    <definedName name="_LIQ710">#REF!</definedName>
    <definedName name="_Order1" hidden="1">255</definedName>
    <definedName name="_Order2" hidden="1">255</definedName>
    <definedName name="_TB02">#REF!</definedName>
    <definedName name="_TB03">#REF!</definedName>
    <definedName name="_TB04">#REF!</definedName>
    <definedName name="_TW02">#REF!</definedName>
    <definedName name="_TW03">#REF!</definedName>
    <definedName name="_TW04">#REF!</definedName>
    <definedName name="_TX06">#REF!</definedName>
    <definedName name="_TX07">#REF!</definedName>
    <definedName name="_TX08">#REF!</definedName>
    <definedName name="ADDRESS">[1]Licensees!$A$1:$O$950</definedName>
    <definedName name="AGENCY_MENU">#REF!</definedName>
    <definedName name="ANSWER">#REF!</definedName>
    <definedName name="APP_A">#REF!</definedName>
    <definedName name="APP_B">#REF!</definedName>
    <definedName name="APP_C">#REF!</definedName>
    <definedName name="APP_C_MSG">#REF!</definedName>
    <definedName name="APP_D">#REF!</definedName>
    <definedName name="AUDIT_BUDGET">#REF!</definedName>
    <definedName name="AUDITOR">#REF!</definedName>
    <definedName name="CCST1500_1515">[2]Blocks!#REF!</definedName>
    <definedName name="CCST1500_1515_1500">[2]Blocks!#REF!</definedName>
    <definedName name="CCST3434">[2]Blocks!#REF!</definedName>
    <definedName name="COUNT">#REF!</definedName>
    <definedName name="COVER">#REF!</definedName>
    <definedName name="COVEX">#REF!</definedName>
    <definedName name="_xlnm.Criteria">#REF!</definedName>
    <definedName name="Criteria_MI">#REF!</definedName>
    <definedName name="_xlnm.Database">#REF!</definedName>
    <definedName name="Database_MI">#REF!</definedName>
    <definedName name="DETAIL">#REF!</definedName>
    <definedName name="LIC__" localSheetId="1">#REF!</definedName>
    <definedName name="LIC__">#REF!</definedName>
    <definedName name="LOCATION" localSheetId="1">#REF!</definedName>
    <definedName name="LOCATION">#REF!</definedName>
    <definedName name="MAIN_AB" localSheetId="1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NUMBER">#REF!</definedName>
    <definedName name="OUTLET_NO.">#REF!</definedName>
    <definedName name="PRINT">#REF!</definedName>
    <definedName name="_xlnm.Print_Area" localSheetId="0">'Brewery LIQ 526 (8.08 High Tx)'!$A$1:$H$37</definedName>
    <definedName name="_xlnm.Print_Area" localSheetId="2">'LIQ526 Instructions'!$A$2:$I$97</definedName>
    <definedName name="_xlnm.Print_Area" localSheetId="3">'LIQ526-A Instructions'!$A$2:$K$59</definedName>
    <definedName name="_xlnm.Print_Area" localSheetId="1">'Sales to Dist LIQ526-A (8.08)'!$A$1:$G$45</definedName>
    <definedName name="PRINT_MSG1" localSheetId="1">#REF!</definedName>
    <definedName name="PRINT_MSG1">#REF!</definedName>
    <definedName name="PRINT_MSG2" localSheetId="1">#REF!</definedName>
    <definedName name="PRINT_MSG2">#REF!</definedName>
    <definedName name="_xlnm.Print_Titles" localSheetId="2">'LIQ526 Instructions'!$2:$3</definedName>
    <definedName name="STOP" localSheetId="1">#REF!</definedName>
    <definedName name="STOP">#REF!</definedName>
    <definedName name="STORE_MENU" localSheetId="1">#REF!</definedName>
    <definedName name="STORE_MENU">#REF!</definedName>
    <definedName name="Table" localSheetId="1">#REF!</definedName>
    <definedName name="Table">#REF!</definedName>
    <definedName name="TAX_BREWERY">#REF!</definedName>
    <definedName name="TAX_WINERY">#REF!</definedName>
    <definedName name="TaxProgamDist_Recap_pg1_List">#REF!</definedName>
    <definedName name="TIME">#REF!</definedName>
    <definedName name="TX08_FIRST">#REF!</definedName>
    <definedName name="TX08_WP">#REF!</definedName>
    <definedName name="WORKPAPER">#REF!</definedName>
    <definedName name="WP_MEN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4" l="1"/>
  <c r="F44" i="4"/>
  <c r="G24" i="1" l="1"/>
  <c r="H30" i="1" s="1"/>
  <c r="F24" i="1"/>
  <c r="H26" i="1" l="1"/>
  <c r="F30" i="1"/>
  <c r="H31" i="1" s="1"/>
  <c r="H34" i="1" s="1"/>
</calcChain>
</file>

<file path=xl/sharedStrings.xml><?xml version="1.0" encoding="utf-8"?>
<sst xmlns="http://schemas.openxmlformats.org/spreadsheetml/2006/main" count="256" uniqueCount="204">
  <si>
    <t xml:space="preserve">FORM LIQ-526  </t>
  </si>
  <si>
    <t>License Number</t>
  </si>
  <si>
    <t>MONTH</t>
  </si>
  <si>
    <t>License Name</t>
  </si>
  <si>
    <t>Location Address</t>
  </si>
  <si>
    <t>YEAR</t>
  </si>
  <si>
    <t>City, State &amp; Zip</t>
  </si>
  <si>
    <t xml:space="preserve">  PART 1:   NET PRODUCTIONS   (In Barrels)</t>
  </si>
  <si>
    <t>(Round to 2 decimal places)</t>
  </si>
  <si>
    <t xml:space="preserve">   TOTAL BARRELS</t>
  </si>
  <si>
    <t>(1)</t>
  </si>
  <si>
    <t xml:space="preserve"> PART 2:  NET REMOVALS FROM BREWERY</t>
  </si>
  <si>
    <t xml:space="preserve"> 1.  NET NON-TAXABLE SALES</t>
  </si>
  <si>
    <t>(2)</t>
  </si>
  <si>
    <t>(3)</t>
  </si>
  <si>
    <t xml:space="preserve"> 2. NET TAXABLE SALES</t>
  </si>
  <si>
    <t>TOTAL BARRELS</t>
  </si>
  <si>
    <t xml:space="preserve"> (USE TAX RATE COLUMN THAT APPLIES TO YOUR LICENSE)</t>
  </si>
  <si>
    <t>@ $8.080</t>
  </si>
  <si>
    <t>@ $4.782</t>
  </si>
  <si>
    <t>(4)</t>
  </si>
  <si>
    <t>(5)</t>
  </si>
  <si>
    <t>TOTAL BARRELS OF TAXABLE SALES:  Total of lines (4) and (5)</t>
  </si>
  <si>
    <t>(6)</t>
  </si>
  <si>
    <t>(7)</t>
  </si>
  <si>
    <t>Certified True and Correct Under Penalty of Perjury</t>
  </si>
  <si>
    <t>Signature of Person Completing Form</t>
  </si>
  <si>
    <t xml:space="preserve">   Line (6) above  x  $8.080  =                                     Box (8)</t>
  </si>
  <si>
    <t xml:space="preserve">   Line (6) above  x  $4.782  =                                Box (9)</t>
  </si>
  <si>
    <t>(8)</t>
  </si>
  <si>
    <t>(9)</t>
  </si>
  <si>
    <t>Printed Name</t>
  </si>
  <si>
    <t>Taxes Due Box (8) + (9) =</t>
  </si>
  <si>
    <t>(10)</t>
  </si>
  <si>
    <t>Date</t>
  </si>
  <si>
    <t xml:space="preserve"> Penalties for late reporting 2% per month of amount in box (10)</t>
  </si>
  <si>
    <t>(11)</t>
  </si>
  <si>
    <t>Telephone No</t>
  </si>
  <si>
    <t>(12)</t>
  </si>
  <si>
    <t>E-Mail Address</t>
  </si>
  <si>
    <t>TOTAL DUE After Adjustments</t>
  </si>
  <si>
    <t>(13)</t>
  </si>
  <si>
    <t>WSLCB USE ONLY</t>
  </si>
  <si>
    <t>Postmark Date</t>
  </si>
  <si>
    <t>This report must be filed every month INCLUDING MONTHS WHEN THERE IS NO ACTIVITY.  Reports must be</t>
  </si>
  <si>
    <t>postmarked on or before the 20th of the following month of reporting activity.  When the 20th falls on a Saturday,</t>
  </si>
  <si>
    <t>Sunday, or legal holiday the report must be postmarked by the U.S. Postal Service no later than the next</t>
  </si>
  <si>
    <t>postal business day.</t>
  </si>
  <si>
    <t>Receipt of the report is not acknowledged until both the report and tax due are received.</t>
  </si>
  <si>
    <t>License Number:</t>
  </si>
  <si>
    <t>License Name:</t>
  </si>
  <si>
    <t>Location Address:</t>
  </si>
  <si>
    <t>City, State, Zip:</t>
  </si>
  <si>
    <t>Enter the City, State and Zip Code per license number entered.</t>
  </si>
  <si>
    <t>Month:</t>
  </si>
  <si>
    <t>Enter the month of reported activities.</t>
  </si>
  <si>
    <t>Year:</t>
  </si>
  <si>
    <t>Enter the year of reported activities.</t>
  </si>
  <si>
    <t>First column corresponds to the field number on the form.  Enter the information as shown.</t>
  </si>
  <si>
    <t>PART 1</t>
  </si>
  <si>
    <t>This section must balance to your TTB F 5130.9 or F 5130.26 form, depending on which one you file.</t>
  </si>
  <si>
    <t>PART 2</t>
  </si>
  <si>
    <t xml:space="preserve"> 1. a &amp; b</t>
  </si>
  <si>
    <t>Enter total Barrels of beer sold to Washington Beer Distributors.  Include the samples given to them.</t>
  </si>
  <si>
    <t>Enter the total Barrels of beer sold to the military within Washington, Interstate Common Carriers,</t>
  </si>
  <si>
    <t>Samples sent out of WA, and Donations to qualified nonprofits not in WA.</t>
  </si>
  <si>
    <t>(DO NOT include Direct Shipments to Out-of-state Consumers, these sales are</t>
  </si>
  <si>
    <t>reported as retail sales on Line 4.)</t>
  </si>
  <si>
    <t xml:space="preserve"> 2. a &amp; b</t>
  </si>
  <si>
    <t>Enter the total Barrels of beer sold to Washington retail licensees (i.e. - restaurants, grocery stores,</t>
  </si>
  <si>
    <t>beer specialty shops, etc.).</t>
  </si>
  <si>
    <t>Enter the amount of Penalties (Reports are due on the 20th of the month following activity).</t>
  </si>
  <si>
    <t>Penalties accumulate at 2% per month and are determined by multiplying an unpaid balance</t>
  </si>
  <si>
    <t>by the computed percentage rate.</t>
  </si>
  <si>
    <t xml:space="preserve">FORM LIQ-526-A  </t>
  </si>
  <si>
    <t>PART 1:</t>
  </si>
  <si>
    <t>DISTRIBUTOR'S</t>
  </si>
  <si>
    <t xml:space="preserve">SOLD TO </t>
  </si>
  <si>
    <t>WSLCB LICENSE NO.</t>
  </si>
  <si>
    <t xml:space="preserve">  DISTRIBUTOR'S NAME</t>
  </si>
  <si>
    <t>CITY</t>
  </si>
  <si>
    <t>TOTAL THIS PAGE PLUS TOTAL OF ALL OTHER PAGES</t>
  </si>
  <si>
    <t>Enter your Trade Name per license number entered.</t>
  </si>
  <si>
    <t>MONTH:</t>
  </si>
  <si>
    <t>YEAR:</t>
  </si>
  <si>
    <t>Enter year of reported activity.</t>
  </si>
  <si>
    <t>Please complete the numbered fields as follows:</t>
  </si>
  <si>
    <t>First column corresponds to number on form.  Enter the information as shown.</t>
  </si>
  <si>
    <t xml:space="preserve">       List all sales to Washington State Distributors.</t>
  </si>
  <si>
    <t>Show name of distributor and location (city where the distributor is receiving shipments).</t>
  </si>
  <si>
    <t>Include any Samples provided.</t>
  </si>
  <si>
    <t>Current licensee lists and reporting forms are available at LCB website:</t>
  </si>
  <si>
    <t>Enter month of reported activity.</t>
  </si>
  <si>
    <t xml:space="preserve">   line 3 on the LIQ-526.</t>
  </si>
  <si>
    <t>Enter the total barrels at the LOW rate sold during the reporting period  (Use only one line per distributor.)</t>
  </si>
  <si>
    <t>Enter the total barrels at the HIGH rate sold during the reporting period  (Use only one line per distributor.)</t>
  </si>
  <si>
    <t>Enter the total barrels from the other pages of the LIQ-526-A form (if multiple pages are used).</t>
  </si>
  <si>
    <t xml:space="preserve">Calculate the Total Barrels of beer sold for each tax rate.  Must equal the Total Barrels entered in Box 2 </t>
  </si>
  <si>
    <t>Form (LIQ-526-A).</t>
  </si>
  <si>
    <t>license number will activate the cells with programmed computations.</t>
  </si>
  <si>
    <t>The Tax Report (in Excel) has formulas in a variety of the cells (they are shaded) - ENTERING your</t>
  </si>
  <si>
    <r>
      <t xml:space="preserve">a. Brewery's Retail Sales (Including Direct Shipments to in- and out-of-state Consumers), Samples used in Washington, Donations to in-state qualified Non-Profits, and "Used for Tasting" beer </t>
    </r>
    <r>
      <rPr>
        <b/>
        <sz val="10"/>
        <color rgb="FF0000FF"/>
        <rFont val="Arial"/>
        <family val="2"/>
      </rPr>
      <t>when charged for</t>
    </r>
    <r>
      <rPr>
        <b/>
        <sz val="10"/>
        <rFont val="Arial"/>
        <family val="2"/>
      </rPr>
      <t>.</t>
    </r>
  </si>
  <si>
    <r>
      <t xml:space="preserve">TOTAL NET SALES FROM BREWERY:  Total of Box 2, 3, and totals from Line 6  (Taxes are paid on total barrels of Line 6)  </t>
    </r>
    <r>
      <rPr>
        <b/>
        <sz val="11"/>
        <color indexed="12"/>
        <rFont val="Arial"/>
        <family val="2"/>
      </rPr>
      <t>(Must Equal TTB F 5130.9, Totals of Column (g), Add Lines 14, 15, and 16 then subtract Lines 7 and 8) or (Must Equal TTB F 5130.26, Line 10 minus Line 4 of Part 1)</t>
    </r>
  </si>
  <si>
    <r>
      <t xml:space="preserve">(Credits) or Balances Due             </t>
    </r>
    <r>
      <rPr>
        <b/>
        <i/>
        <sz val="11"/>
        <rFont val="Arial"/>
        <family val="2"/>
      </rPr>
      <t>(IF ANY)</t>
    </r>
  </si>
  <si>
    <r>
      <t xml:space="preserve">TAX COMPUTATION  </t>
    </r>
    <r>
      <rPr>
        <b/>
        <sz val="10"/>
        <color rgb="FFFF0000"/>
        <rFont val="Arial"/>
        <family val="2"/>
      </rPr>
      <t>(USE THE CORRECT TAX RATE)</t>
    </r>
  </si>
  <si>
    <t>If you have sales to Wash Distributors, attach a copy of this report to your Form LIQ-526.</t>
  </si>
  <si>
    <r>
      <t>Total Barrels from all other pages</t>
    </r>
    <r>
      <rPr>
        <b/>
        <i/>
        <sz val="12"/>
        <rFont val="Arial"/>
        <family val="2"/>
      </rPr>
      <t xml:space="preserve"> (If multiple pages used)</t>
    </r>
  </si>
  <si>
    <r>
      <t xml:space="preserve">   a. Washington Beer Distributors (must equal LIQ 526-A which should be attached) </t>
    </r>
    <r>
      <rPr>
        <b/>
        <sz val="10"/>
        <color rgb="FF3333FF"/>
        <rFont val="Arial"/>
        <family val="2"/>
      </rPr>
      <t xml:space="preserve"> (Include Samples Provided)</t>
    </r>
  </si>
  <si>
    <t>If Revised Report</t>
  </si>
  <si>
    <t>(check box)</t>
  </si>
  <si>
    <r>
      <t xml:space="preserve"> b.  Military within WA, ICC, &amp; Exports </t>
    </r>
    <r>
      <rPr>
        <b/>
        <sz val="10"/>
        <color indexed="10"/>
        <rFont val="Arial"/>
        <family val="2"/>
      </rPr>
      <t>(Which includes all Shipments leaving Washington Sold to Distributors &amp; Retail Licensees, Samples, and Donations to Non-Profits.)</t>
    </r>
    <r>
      <rPr>
        <b/>
        <sz val="10"/>
        <rFont val="Arial"/>
        <family val="2"/>
      </rPr>
      <t xml:space="preserve">   (</t>
    </r>
    <r>
      <rPr>
        <b/>
        <sz val="10"/>
        <color indexed="12"/>
        <rFont val="Arial"/>
        <family val="2"/>
      </rPr>
      <t>DO NOT</t>
    </r>
    <r>
      <rPr>
        <b/>
        <sz val="10"/>
        <rFont val="Arial"/>
        <family val="2"/>
      </rPr>
      <t xml:space="preserve"> include Direct shipments exported to Consumers.)</t>
    </r>
  </si>
  <si>
    <t xml:space="preserve">    b. Sales to Washington Retail Licensees (i.e. - restaurants, grocery stores)</t>
  </si>
  <si>
    <t xml:space="preserve">DISTRIBUTOR BY DOMESTIC BREWERY  </t>
  </si>
  <si>
    <t xml:space="preserve">REPORT OF SALES TO WASH BEER  </t>
  </si>
  <si>
    <r>
      <t xml:space="preserve">One line per Distributor per month </t>
    </r>
    <r>
      <rPr>
        <b/>
        <i/>
        <sz val="12"/>
        <color rgb="FFFF0000"/>
        <rFont val="Arial"/>
        <family val="2"/>
      </rPr>
      <t xml:space="preserve">(Include Samples Provided)  </t>
    </r>
    <r>
      <rPr>
        <b/>
        <i/>
        <sz val="12"/>
        <color rgb="FF0000FF"/>
        <rFont val="Arial"/>
        <family val="2"/>
      </rPr>
      <t>(Round to 2 decimal places)</t>
    </r>
  </si>
  <si>
    <t>Amount Received</t>
  </si>
  <si>
    <t xml:space="preserve">SUMMARY TAX REPORT  </t>
  </si>
  <si>
    <t xml:space="preserve">DOMESTIC &amp; MICRO BREWERY  </t>
  </si>
  <si>
    <r>
      <t xml:space="preserve">Enter your location </t>
    </r>
    <r>
      <rPr>
        <b/>
        <i/>
        <sz val="10"/>
        <rFont val="Arial"/>
        <family val="2"/>
      </rPr>
      <t>(NOT Mailing)</t>
    </r>
    <r>
      <rPr>
        <sz val="10"/>
        <rFont val="Arial"/>
        <family val="2"/>
      </rPr>
      <t xml:space="preserve"> address per license number entered.</t>
    </r>
  </si>
  <si>
    <r>
      <rPr>
        <b/>
        <sz val="10"/>
        <rFont val="Arial"/>
        <family val="2"/>
      </rPr>
      <t xml:space="preserve">Report in Barrels </t>
    </r>
    <r>
      <rPr>
        <b/>
        <sz val="10"/>
        <color rgb="FF0000FF"/>
        <rFont val="Arial"/>
        <family val="2"/>
      </rPr>
      <t>(31 Gallons in a barrel)</t>
    </r>
    <r>
      <rPr>
        <sz val="10"/>
        <rFont val="Arial"/>
        <family val="2"/>
      </rPr>
      <t>,</t>
    </r>
    <r>
      <rPr>
        <b/>
        <sz val="10"/>
        <color rgb="FFFF0000"/>
        <rFont val="Arial"/>
        <family val="2"/>
      </rPr>
      <t xml:space="preserve"> Round to 2 decimal places.</t>
    </r>
  </si>
  <si>
    <r>
      <rPr>
        <b/>
        <sz val="10"/>
        <rFont val="Arial"/>
        <family val="2"/>
      </rPr>
      <t>Exports -</t>
    </r>
    <r>
      <rPr>
        <sz val="10"/>
        <rFont val="Arial"/>
        <family val="2"/>
      </rPr>
      <t xml:space="preserve"> which include all shipment leaving Washington sold to distributors or retail licensees,</t>
    </r>
  </si>
  <si>
    <r>
      <t xml:space="preserve">Total taxable sales and removals:  The sum of lines 4 and 5 for each column.  </t>
    </r>
    <r>
      <rPr>
        <b/>
        <sz val="10"/>
        <color rgb="FF0000FF"/>
        <rFont val="Arial"/>
        <family val="2"/>
      </rPr>
      <t>(Formula cells)</t>
    </r>
  </si>
  <si>
    <r>
      <t xml:space="preserve">Multiply total barrels in Line 6 by the LOW beer rate column (Small Brewery).  </t>
    </r>
    <r>
      <rPr>
        <b/>
        <sz val="10"/>
        <color rgb="FF0000FF"/>
        <rFont val="Arial"/>
        <family val="2"/>
      </rPr>
      <t>(Formula cell)</t>
    </r>
  </si>
  <si>
    <r>
      <t xml:space="preserve">Total of boxes 8 and 9.  </t>
    </r>
    <r>
      <rPr>
        <b/>
        <sz val="10"/>
        <color rgb="FF0000FF"/>
        <rFont val="Arial"/>
        <family val="2"/>
      </rPr>
      <t>(Formula cell)</t>
    </r>
  </si>
  <si>
    <r>
      <rPr>
        <b/>
        <sz val="10"/>
        <rFont val="Arial"/>
        <family val="2"/>
      </rPr>
      <t>REVISED Report</t>
    </r>
    <r>
      <rPr>
        <sz val="10"/>
        <rFont val="Arial"/>
        <family val="2"/>
      </rPr>
      <t xml:space="preserve"> (check box):  Include </t>
    </r>
    <r>
      <rPr>
        <b/>
        <i/>
        <sz val="10"/>
        <rFont val="Arial"/>
        <family val="2"/>
      </rPr>
      <t>changes only</t>
    </r>
    <r>
      <rPr>
        <sz val="10"/>
        <rFont val="Arial"/>
        <family val="2"/>
      </rPr>
      <t xml:space="preserve"> (additions or subtractions) that need to be made to the</t>
    </r>
  </si>
  <si>
    <t>original report.</t>
  </si>
  <si>
    <t>Reports may be submitted utilizing the On-Line Tax Reporting/Payment System.  For Access Code and</t>
  </si>
  <si>
    <r>
      <t>BEER RETURNED TO BREWERY By Washington Distributors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 The brewery must issue a credit that includes</t>
    </r>
  </si>
  <si>
    <r>
      <t xml:space="preserve">Washington beer taxes, at the time the beer is returned.  All beer returned for </t>
    </r>
    <r>
      <rPr>
        <u/>
        <sz val="10"/>
        <rFont val="Arial"/>
        <family val="2"/>
      </rPr>
      <t>resale</t>
    </r>
    <r>
      <rPr>
        <sz val="10"/>
        <rFont val="Arial"/>
        <family val="2"/>
      </rPr>
      <t xml:space="preserve"> should be returned to stock.</t>
    </r>
  </si>
  <si>
    <t>On TTB F 5130.9 show such returns on Lines 7 or 8 (which ever applies) and reduce your Federal Excise Taxes for</t>
  </si>
  <si>
    <t>the month.  To recover the state beer taxes on returns, reduce the taxable sales listed in Part 2 NET TAXABLE</t>
  </si>
  <si>
    <t>SALES, Section 2 (a) and (b), Lines 4 and 5 by the number of barrels returned.  For returns with NO state beer</t>
  </si>
  <si>
    <t>taxes paid (i.e. - Exports), reduce the non-taxable sales listed in Part 2 NON-TAXABLE SALES, Section 1 (a)</t>
  </si>
  <si>
    <t>and (b), Lines 2 and 3 by the number of barrels returned.</t>
  </si>
  <si>
    <r>
      <rPr>
        <b/>
        <sz val="10"/>
        <color rgb="FF0000FF"/>
        <rFont val="Arial"/>
        <family val="2"/>
      </rPr>
      <t>DO NOT REPORT</t>
    </r>
    <r>
      <rPr>
        <sz val="10"/>
        <rFont val="Arial"/>
        <family val="2"/>
      </rPr>
      <t xml:space="preserve"> on this form the removals for:  FAMILY USE, TASTING AT NO CHARGE, OR BOTTLED /</t>
    </r>
  </si>
  <si>
    <t>KEGGED BEER INVENTORY ADJUSTMENTS.</t>
  </si>
  <si>
    <r>
      <t xml:space="preserve">NET PRODUCTION:  </t>
    </r>
    <r>
      <rPr>
        <b/>
        <sz val="10"/>
        <color indexed="12"/>
        <rFont val="Arial"/>
        <family val="2"/>
      </rPr>
      <t>(NOTE:  These instructions are also on the face of form LIQ-526.)</t>
    </r>
  </si>
  <si>
    <t>Use amounts on the TTB F 5130.9 form, Part 1 (Beer Summary).   In Column (B) (Cellar), Add Lines 2,</t>
  </si>
  <si>
    <t>3, &amp; 11 then subtract Lines 27, 28, 30 &amp; 31 to compute your Total Net Production of beer.</t>
  </si>
  <si>
    <r>
      <t xml:space="preserve">Enter the results on Line (1).  </t>
    </r>
    <r>
      <rPr>
        <b/>
        <sz val="10"/>
        <color rgb="FF0000FF"/>
        <rFont val="Arial"/>
        <family val="2"/>
      </rPr>
      <t>(In Barrels)</t>
    </r>
  </si>
  <si>
    <t>subtract Lines 13, 14, &amp; 15 to compute your Total Net Production of beer.  Enter the results on Line (1).</t>
  </si>
  <si>
    <r>
      <t xml:space="preserve">IF NONE, enter a ZERO.  </t>
    </r>
    <r>
      <rPr>
        <b/>
        <sz val="10"/>
        <color rgb="FF0000FF"/>
        <rFont val="Arial"/>
        <family val="2"/>
      </rPr>
      <t>(In Barrels)</t>
    </r>
  </si>
  <si>
    <r>
      <t xml:space="preserve">REMOVALS FROM BREWERY   </t>
    </r>
    <r>
      <rPr>
        <b/>
        <sz val="10"/>
        <color rgb="FFFF0000"/>
        <rFont val="Arial"/>
        <family val="2"/>
      </rPr>
      <t xml:space="preserve">(Round to 2 decimal places)  </t>
    </r>
    <r>
      <rPr>
        <b/>
        <sz val="10"/>
        <color rgb="FF0000FF"/>
        <rFont val="Arial"/>
        <family val="2"/>
      </rPr>
      <t>(In Barrels)</t>
    </r>
  </si>
  <si>
    <t>NON-TAXABLE SALES / REMOVALS</t>
  </si>
  <si>
    <t>Must attach form LIQ-526-A (Report of Sales to Washington Beer Distributor).  LIQ-526 Line 2 total</t>
  </si>
  <si>
    <t>must match Line 6 of LIQ-526-A.</t>
  </si>
  <si>
    <r>
      <t>TAXABLE SALES / REMOVALS</t>
    </r>
    <r>
      <rPr>
        <b/>
        <sz val="10"/>
        <rFont val="Arial"/>
        <family val="2"/>
      </rPr>
      <t xml:space="preserve"> </t>
    </r>
    <r>
      <rPr>
        <b/>
        <sz val="10"/>
        <color rgb="FF0000FF"/>
        <rFont val="Arial"/>
        <family val="2"/>
      </rPr>
      <t xml:space="preserve"> (Be sure to use the correct tax rate column.)</t>
    </r>
  </si>
  <si>
    <t>Enter the total Barrels of beer sold to retail consumers (including ALL Direct Shipments to consumers</t>
  </si>
  <si>
    <t>in and out of Washington), Samples used to promote sales within Washington, Donations to qualifying</t>
  </si>
  <si>
    <r>
      <t xml:space="preserve">non-profits charitable organizations in WA per 501C (3)or (6) IRS code, and </t>
    </r>
    <r>
      <rPr>
        <u/>
        <sz val="10"/>
        <rFont val="Arial"/>
        <family val="2"/>
      </rPr>
      <t>Charged For</t>
    </r>
    <r>
      <rPr>
        <sz val="10"/>
        <rFont val="Arial"/>
        <family val="2"/>
      </rPr>
      <t xml:space="preserve"> "Used for</t>
    </r>
  </si>
  <si>
    <r>
      <rPr>
        <sz val="10"/>
        <rFont val="Arial"/>
        <family val="2"/>
      </rPr>
      <t xml:space="preserve">Tasting" beer.  </t>
    </r>
    <r>
      <rPr>
        <b/>
        <sz val="10"/>
        <color rgb="FFFF0000"/>
        <rFont val="Arial"/>
        <family val="2"/>
      </rPr>
      <t>(DO NOT include "Used for Tasting" beer provided free of charges</t>
    </r>
  </si>
  <si>
    <t>or qualifying family use removals.)</t>
  </si>
  <si>
    <t>(Report at the time of transfer to such licensees, even if they are owned</t>
  </si>
  <si>
    <t>and operated by the brewery.)</t>
  </si>
  <si>
    <t>Total of Lines 2, 3, and 6.  Should equal the TTB F 5130.9 form's Net Removals, Column (G), add</t>
  </si>
  <si>
    <t>Lines 14, 15, and 16 and then subtract Lines 7 and 8.  OR should equal the TTB F 5130.26 form's</t>
  </si>
  <si>
    <r>
      <t xml:space="preserve">Net Removals, Part 1, Line 10 minus Line 4.  </t>
    </r>
    <r>
      <rPr>
        <b/>
        <sz val="10"/>
        <color rgb="FF0000FF"/>
        <rFont val="Arial"/>
        <family val="2"/>
      </rPr>
      <t>(Formula cell)</t>
    </r>
  </si>
  <si>
    <r>
      <t xml:space="preserve">Calculating Taxes and Penalties  </t>
    </r>
    <r>
      <rPr>
        <b/>
        <sz val="10"/>
        <color rgb="FFFF0000"/>
        <rFont val="Arial"/>
        <family val="2"/>
      </rPr>
      <t xml:space="preserve">(Round to 2 decimal places)   </t>
    </r>
    <r>
      <rPr>
        <b/>
        <sz val="10"/>
        <color rgb="FF0000FF"/>
        <rFont val="Arial"/>
        <family val="2"/>
      </rPr>
      <t>Small Brewery produces</t>
    </r>
  </si>
  <si>
    <t>less than 60,000 barrels in a year.  (See Tax Form for Tax Rates Charged.)</t>
  </si>
  <si>
    <t>Multiply total barrels in Line 6 by the HIGH beer rate column (Large Brewery or Strong Beer).</t>
  </si>
  <si>
    <t>(Formula cell)</t>
  </si>
  <si>
    <t>If any, enter the net amount of credits and balances owed for prior tax payments.  Show credits</t>
  </si>
  <si>
    <t>as a negative number and balances owed as a positive number.</t>
  </si>
  <si>
    <t>Total Due after the adjustment (if negative, then credit due).  Total of Boxes 6, 7 and 8.</t>
  </si>
  <si>
    <r>
      <t xml:space="preserve">Enter your </t>
    </r>
    <r>
      <rPr>
        <u/>
        <sz val="10"/>
        <rFont val="Arial"/>
        <family val="2"/>
      </rPr>
      <t>Location</t>
    </r>
    <r>
      <rPr>
        <sz val="10"/>
        <rFont val="Arial"/>
        <family val="2"/>
      </rPr>
      <t xml:space="preserve"> (</t>
    </r>
    <r>
      <rPr>
        <b/>
        <i/>
        <sz val="10"/>
        <rFont val="Arial"/>
        <family val="2"/>
      </rPr>
      <t>not mailing</t>
    </r>
    <r>
      <rPr>
        <sz val="10"/>
        <rFont val="Arial"/>
        <family val="2"/>
      </rPr>
      <t>) address per license number entered.</t>
    </r>
  </si>
  <si>
    <r>
      <t>Revision report (check box):</t>
    </r>
    <r>
      <rPr>
        <u/>
        <sz val="10"/>
        <rFont val="Arial"/>
        <family val="2"/>
      </rPr>
      <t xml:space="preserve">  Changes that need to be made to your original report, by either adding only</t>
    </r>
  </si>
  <si>
    <r>
      <t>that which was not included or subtract from original amounts by a negative number per distributor</t>
    </r>
    <r>
      <rPr>
        <sz val="10"/>
        <rFont val="Arial"/>
        <family val="2"/>
      </rPr>
      <t>.</t>
    </r>
  </si>
  <si>
    <r>
      <t xml:space="preserve">• </t>
    </r>
    <r>
      <rPr>
        <b/>
        <u/>
        <sz val="10"/>
        <rFont val="Arial"/>
        <family val="2"/>
      </rPr>
      <t>Use only one line per distributor</t>
    </r>
    <r>
      <rPr>
        <b/>
        <sz val="10"/>
        <rFont val="Arial"/>
        <family val="2"/>
      </rPr>
      <t>,</t>
    </r>
  </si>
  <si>
    <r>
      <t xml:space="preserve">• </t>
    </r>
    <r>
      <rPr>
        <b/>
        <u/>
        <sz val="10"/>
        <rFont val="Arial"/>
        <family val="2"/>
      </rPr>
      <t>Report the TOTAL quantity sold to each distributor for the reporting period</t>
    </r>
  </si>
  <si>
    <r>
      <t xml:space="preserve">of the LIQ-526 form (Domestic &amp; Micro Brewery Summary Tax Report).  </t>
    </r>
    <r>
      <rPr>
        <b/>
        <sz val="10"/>
        <color rgb="FF0000FF"/>
        <rFont val="Arial"/>
        <family val="2"/>
      </rPr>
      <t>(Formula cells)</t>
    </r>
  </si>
  <si>
    <r>
      <t xml:space="preserve">       Report in Barrels.    </t>
    </r>
    <r>
      <rPr>
        <b/>
        <sz val="10"/>
        <color rgb="FF0000FF"/>
        <rFont val="Arial"/>
        <family val="2"/>
      </rPr>
      <t>(ONE Barrel = 31 Gallons)</t>
    </r>
  </si>
  <si>
    <t>Distributors during reporting period and an amount is reported on line 2 of form LIQ-526.</t>
  </si>
  <si>
    <t>This report must be filed only when Washington Domestic Brewery has sales to Washington State</t>
  </si>
  <si>
    <t>no later than the next postal business day.</t>
  </si>
  <si>
    <t>on a Saturday, Sunday, or a legal holiday, the filing must be postmarked by the U.S. Postal Service</t>
  </si>
  <si>
    <t>Reports must be postmarked on or before the 20th of the month following activity.  When the 20th falls</t>
  </si>
  <si>
    <t>will be used to determine if a penalty will be assessed and what percentage rate will be charged.</t>
  </si>
  <si>
    <r>
      <t xml:space="preserve">• </t>
    </r>
    <r>
      <rPr>
        <b/>
        <i/>
        <sz val="9.5"/>
        <color rgb="FFFF0000"/>
        <rFont val="Arial"/>
        <family val="2"/>
      </rPr>
      <t>DO NOT</t>
    </r>
    <r>
      <rPr>
        <b/>
        <sz val="9.5"/>
        <rFont val="Arial"/>
        <family val="2"/>
      </rPr>
      <t xml:space="preserve"> include sales to Out-of-state Distributors.  They should be included in the totals of</t>
    </r>
  </si>
  <si>
    <r>
      <t xml:space="preserve">Instructions for Completing </t>
    </r>
    <r>
      <rPr>
        <b/>
        <sz val="11"/>
        <rFont val="Arial"/>
        <family val="2"/>
      </rPr>
      <t>Report of Sales to Washington Distributors by Domestic Brewery -</t>
    </r>
  </si>
  <si>
    <r>
      <t xml:space="preserve">Instructions for Completing </t>
    </r>
    <r>
      <rPr>
        <b/>
        <sz val="11"/>
        <rFont val="Arial"/>
        <family val="2"/>
      </rPr>
      <t>Domestic &amp; Micro Brewery Summary Tax Report - Form (LIQ-526).</t>
    </r>
  </si>
  <si>
    <t>If there is no postmark date, the date received at the Liquor and Cannabis Board or by an authorized designee</t>
  </si>
  <si>
    <t>Enter your Six-digit Liquor and Cannabis Board Licensee Number.</t>
  </si>
  <si>
    <t>Questions may be e-mailed to:  beerwinetaxes@lcb.wa.gov</t>
  </si>
  <si>
    <t>If no tax liability is due on LIQ 526, the report may be e-mailed to:  beerwinetaxes@lcb.wa.gov.</t>
  </si>
  <si>
    <t>instructions contact the WSLCB Beer/Wine staff at:  beerwinetaxes@lcb.wa.gov or (360) 664-1721.</t>
  </si>
  <si>
    <r>
      <rPr>
        <b/>
        <sz val="10"/>
        <color rgb="FF3333FF"/>
        <rFont val="Arial"/>
        <family val="2"/>
      </rPr>
      <t>OR</t>
    </r>
    <r>
      <rPr>
        <sz val="10"/>
        <rFont val="Arial"/>
        <family val="2"/>
      </rPr>
      <t>, Use amounts on the TTB F 5130.26 form, Part 1 (Cellar Operations).   Add Lines 2 and 5 then</t>
    </r>
  </si>
  <si>
    <r>
      <t xml:space="preserve"> (Using TTB F 5130.9 form, Add Lines 2, 3, and 11 and subtract Lines 27, 28, 30, &amp; 31 of Column b)  or  (Using TTB F 5130.26 form, Add Lines 2 and 5, and subtract Lines 13, 14, and 15 of Part 1)  </t>
    </r>
    <r>
      <rPr>
        <b/>
        <sz val="10"/>
        <rFont val="Arial"/>
        <family val="2"/>
      </rPr>
      <t>Enter a Zero, if None.</t>
    </r>
  </si>
  <si>
    <t>Licensee lists &amp; numbers are available at WSLCB website: https://lcb.wa.gov/taxreporting/licensee-list</t>
  </si>
  <si>
    <t xml:space="preserve">Enter the Distributor’s Liquor and Cannabis Board Six-digit licensee number.  (Beware of multiple </t>
  </si>
  <si>
    <t>locations used by some Washington distributors.)</t>
  </si>
  <si>
    <r>
      <t>Licensee lists and LCB forms are available at the LCB website</t>
    </r>
    <r>
      <rPr>
        <sz val="10"/>
        <rFont val="Arial"/>
        <family val="2"/>
      </rPr>
      <t xml:space="preserve">:  </t>
    </r>
    <r>
      <rPr>
        <b/>
        <u/>
        <sz val="10"/>
        <color indexed="12"/>
        <rFont val="Arial"/>
        <family val="2"/>
      </rPr>
      <t>https://lcb.wa.gov/taxreporting/main</t>
    </r>
  </si>
  <si>
    <t>https://lcb.wa.gov/taxreporting/main</t>
  </si>
  <si>
    <t xml:space="preserve">   If Revised Report</t>
  </si>
  <si>
    <t xml:space="preserve">   (check box)</t>
  </si>
  <si>
    <t xml:space="preserve">(Revised 05/23)  </t>
  </si>
  <si>
    <t>LIQ-526 (Revised 05/23)</t>
  </si>
  <si>
    <t xml:space="preserve">(Revised 05/23)   </t>
  </si>
  <si>
    <t>LIQ-526A (Revised 05/23)</t>
  </si>
  <si>
    <t xml:space="preserve"> Must enter number to activate formulas</t>
  </si>
  <si>
    <t>Mail the original to:  WSLCB, PO Box 3724, Seattle, WA 98124-3724</t>
  </si>
  <si>
    <t>Mail the original with form LIQ-526 to:  WSLCB, Financial Division, PO Box 3724, Seattle, WA 98124-3724</t>
  </si>
  <si>
    <t>LIQ-526 Instructions (Revised 05/23)</t>
  </si>
  <si>
    <t>LIQ-526-A Instructions (Revised 05/23)</t>
  </si>
  <si>
    <t>If no payment due, email to: beerwinetaxes@lcb.wa.gov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</si>
</sst>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  <numFmt numFmtId="165" formatCode="0_);\(0\)"/>
    <numFmt numFmtId="166" formatCode="mmmm\ d\,\ yyyy"/>
    <numFmt numFmtId="167" formatCode="[&lt;=9999999]###\-####;\(###\)\ ###\-####"/>
    <numFmt numFmtId="168" formatCode="General_)"/>
    <numFmt numFmtId="169" formatCode="[$-409]mmmm\ d\,\ yyyy;@"/>
    <numFmt numFmtId="170" formatCode="#,##0.0_);\(#,##0.0\)"/>
    <numFmt numFmtId="171" formatCode="mm\-yy;\-0;;@"/>
    <numFmt numFmtId="172" formatCode=".00#####;\-.00####;;@"/>
  </numFmts>
  <fonts count="51" x14ac:knownFonts="1">
    <font>
      <sz val="10"/>
      <name val="Courier"/>
      <family val="3"/>
    </font>
    <font>
      <sz val="10"/>
      <name val="Courier"/>
      <family val="3"/>
    </font>
    <font>
      <sz val="8"/>
      <name val="Courier New"/>
      <family val="3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1"/>
      <color indexed="18"/>
      <name val="Britannic Bold"/>
      <family val="2"/>
    </font>
    <font>
      <sz val="11"/>
      <color theme="1"/>
      <name val="Calibri"/>
      <family val="2"/>
      <scheme val="minor"/>
    </font>
    <font>
      <u/>
      <sz val="12"/>
      <color indexed="12"/>
      <name val="Times New Roman"/>
      <family val="1"/>
    </font>
    <font>
      <u/>
      <sz val="16"/>
      <color indexed="12"/>
      <name val="Times New Roman"/>
      <family val="1"/>
    </font>
    <font>
      <sz val="10"/>
      <color indexed="10"/>
      <name val="Arial"/>
      <family val="2"/>
    </font>
    <font>
      <u/>
      <sz val="5.6"/>
      <color indexed="12"/>
      <name val="Courier New"/>
      <family val="3"/>
    </font>
    <font>
      <sz val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0"/>
      <color rgb="FF3333FF"/>
      <name val="Arial"/>
      <family val="2"/>
    </font>
    <font>
      <sz val="9"/>
      <color indexed="10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16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i/>
      <sz val="12"/>
      <color rgb="FFFF0000"/>
      <name val="Arial"/>
      <family val="2"/>
    </font>
    <font>
      <sz val="9"/>
      <name val="Arial"/>
      <family val="2"/>
    </font>
    <font>
      <b/>
      <i/>
      <sz val="12"/>
      <color rgb="FF0000FF"/>
      <name val="Arial"/>
      <family val="2"/>
    </font>
    <font>
      <b/>
      <i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12"/>
      <color indexed="12"/>
      <name val="Arial"/>
      <family val="2"/>
    </font>
    <font>
      <b/>
      <sz val="12"/>
      <color rgb="FF3333FF"/>
      <name val="Arial"/>
      <family val="2"/>
    </font>
    <font>
      <u/>
      <sz val="12"/>
      <color indexed="12"/>
      <name val="Arial"/>
      <family val="2"/>
    </font>
    <font>
      <b/>
      <i/>
      <sz val="9.5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9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Dashed">
        <color rgb="FF3333FF"/>
      </bottom>
      <diagonal/>
    </border>
    <border>
      <left/>
      <right/>
      <top/>
      <bottom style="mediumDashed">
        <color rgb="FF3333FF"/>
      </bottom>
      <diagonal/>
    </border>
    <border>
      <left/>
      <right style="thin">
        <color indexed="64"/>
      </right>
      <top/>
      <bottom style="mediumDashed">
        <color rgb="FF3333FF"/>
      </bottom>
      <diagonal/>
    </border>
    <border>
      <left style="thin">
        <color auto="1"/>
      </left>
      <right/>
      <top style="mediumDashed">
        <color rgb="FF3333FF"/>
      </top>
      <bottom/>
      <diagonal/>
    </border>
    <border>
      <left/>
      <right/>
      <top style="mediumDashed">
        <color rgb="FF3333FF"/>
      </top>
      <bottom/>
      <diagonal/>
    </border>
    <border>
      <left/>
      <right style="thin">
        <color indexed="64"/>
      </right>
      <top style="mediumDashed">
        <color rgb="FF3333FF"/>
      </top>
      <bottom/>
      <diagonal/>
    </border>
  </borders>
  <cellStyleXfs count="51">
    <xf numFmtId="0" fontId="0" fillId="0" borderId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6" fillId="0" borderId="0">
      <alignment horizontal="center"/>
    </xf>
    <xf numFmtId="49" fontId="7" fillId="0" borderId="0" applyFill="0" applyBorder="0" applyAlignment="0" applyProtection="0"/>
    <xf numFmtId="0" fontId="8" fillId="12" borderId="0" applyNumberFormat="0" applyBorder="0" applyAlignment="0" applyProtection="0">
      <alignment horizontal="center"/>
      <protection hidden="1"/>
    </xf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0" fontId="1" fillId="0" borderId="0"/>
    <xf numFmtId="1" fontId="6" fillId="0" borderId="0">
      <alignment horizontal="center"/>
    </xf>
    <xf numFmtId="0" fontId="5" fillId="0" borderId="0"/>
    <xf numFmtId="168" fontId="1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168" fontId="1" fillId="0" borderId="0"/>
    <xf numFmtId="168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71" fontId="3" fillId="0" borderId="0">
      <alignment horizontal="center"/>
    </xf>
    <xf numFmtId="0" fontId="11" fillId="0" borderId="23"/>
    <xf numFmtId="0" fontId="11" fillId="0" borderId="23"/>
    <xf numFmtId="172" fontId="4" fillId="6" borderId="0" applyFill="0" applyBorder="0" applyProtection="0">
      <alignment horizontal="center"/>
      <protection hidden="1"/>
    </xf>
    <xf numFmtId="0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426">
    <xf numFmtId="0" fontId="0" fillId="0" borderId="0" xfId="0"/>
    <xf numFmtId="49" fontId="18" fillId="0" borderId="1" xfId="4" applyNumberFormat="1" applyFont="1" applyFill="1" applyBorder="1" applyAlignment="1" applyProtection="1">
      <alignment horizontal="left"/>
      <protection locked="0"/>
    </xf>
    <xf numFmtId="0" fontId="5" fillId="2" borderId="0" xfId="2" applyNumberFormat="1" applyFont="1" applyFill="1" applyBorder="1" applyAlignment="1" applyProtection="1">
      <alignment vertical="center"/>
    </xf>
    <xf numFmtId="40" fontId="20" fillId="0" borderId="14" xfId="2" applyNumberFormat="1" applyFont="1" applyFill="1" applyBorder="1" applyAlignment="1" applyProtection="1">
      <protection locked="0"/>
    </xf>
    <xf numFmtId="40" fontId="15" fillId="6" borderId="24" xfId="2" applyNumberFormat="1" applyFont="1" applyFill="1" applyBorder="1" applyAlignment="1" applyProtection="1">
      <protection locked="0"/>
    </xf>
    <xf numFmtId="40" fontId="15" fillId="0" borderId="25" xfId="2" applyNumberFormat="1" applyFont="1" applyFill="1" applyBorder="1" applyAlignment="1" applyProtection="1">
      <protection locked="0"/>
    </xf>
    <xf numFmtId="0" fontId="5" fillId="6" borderId="0" xfId="2" applyNumberFormat="1" applyFont="1" applyFill="1" applyBorder="1" applyAlignment="1" applyProtection="1">
      <alignment vertical="top" wrapText="1"/>
    </xf>
    <xf numFmtId="40" fontId="15" fillId="0" borderId="36" xfId="2" applyNumberFormat="1" applyFont="1" applyFill="1" applyBorder="1" applyAlignment="1" applyProtection="1">
      <protection locked="0"/>
    </xf>
    <xf numFmtId="40" fontId="15" fillId="8" borderId="42" xfId="2" applyNumberFormat="1" applyFont="1" applyFill="1" applyBorder="1" applyAlignment="1" applyProtection="1"/>
    <xf numFmtId="40" fontId="15" fillId="8" borderId="48" xfId="2" applyNumberFormat="1" applyFont="1" applyFill="1" applyBorder="1" applyAlignment="1" applyProtection="1"/>
    <xf numFmtId="41" fontId="14" fillId="6" borderId="0" xfId="2" applyNumberFormat="1" applyFont="1" applyFill="1" applyBorder="1" applyAlignment="1" applyProtection="1">
      <alignment vertical="center"/>
    </xf>
    <xf numFmtId="8" fontId="15" fillId="6" borderId="24" xfId="1" applyNumberFormat="1" applyFont="1" applyFill="1" applyBorder="1" applyAlignment="1" applyProtection="1">
      <protection locked="0"/>
    </xf>
    <xf numFmtId="0" fontId="5" fillId="0" borderId="0" xfId="0" applyFont="1"/>
    <xf numFmtId="49" fontId="22" fillId="0" borderId="53" xfId="4" applyNumberFormat="1" applyFont="1" applyBorder="1" applyAlignment="1" applyProtection="1">
      <alignment horizontal="center"/>
      <protection locked="0"/>
    </xf>
    <xf numFmtId="40" fontId="15" fillId="0" borderId="4" xfId="4" applyNumberFormat="1" applyFont="1" applyBorder="1" applyAlignment="1" applyProtection="1">
      <protection locked="0"/>
    </xf>
    <xf numFmtId="40" fontId="15" fillId="0" borderId="24" xfId="4" applyNumberFormat="1" applyFont="1" applyBorder="1" applyAlignment="1" applyProtection="1">
      <protection locked="0"/>
    </xf>
    <xf numFmtId="0" fontId="5" fillId="13" borderId="18" xfId="2" applyNumberFormat="1" applyFont="1" applyFill="1" applyBorder="1" applyAlignment="1" applyProtection="1">
      <alignment vertical="center"/>
    </xf>
    <xf numFmtId="49" fontId="5" fillId="6" borderId="0" xfId="8" applyNumberFormat="1" applyFont="1" applyFill="1" applyAlignment="1">
      <alignment vertical="center"/>
    </xf>
    <xf numFmtId="168" fontId="5" fillId="0" borderId="0" xfId="8" applyNumberFormat="1" applyFont="1" applyFill="1" applyAlignment="1">
      <alignment vertical="center"/>
    </xf>
    <xf numFmtId="49" fontId="5" fillId="0" borderId="0" xfId="8" applyNumberFormat="1" applyFont="1" applyAlignment="1">
      <alignment vertical="center"/>
    </xf>
    <xf numFmtId="0" fontId="5" fillId="5" borderId="0" xfId="9" applyFont="1" applyFill="1"/>
    <xf numFmtId="168" fontId="5" fillId="0" borderId="0" xfId="9" applyNumberFormat="1" applyFont="1" applyFill="1"/>
    <xf numFmtId="0" fontId="5" fillId="0" borderId="0" xfId="9" applyFont="1"/>
    <xf numFmtId="0" fontId="5" fillId="0" borderId="0" xfId="9" applyFont="1" applyFill="1"/>
    <xf numFmtId="0" fontId="5" fillId="5" borderId="0" xfId="10" applyNumberFormat="1" applyFont="1" applyFill="1" applyAlignment="1"/>
    <xf numFmtId="49" fontId="25" fillId="5" borderId="0" xfId="8" applyNumberFormat="1" applyFont="1" applyFill="1" applyAlignment="1">
      <alignment vertical="center"/>
    </xf>
    <xf numFmtId="0" fontId="25" fillId="5" borderId="0" xfId="9" applyFont="1" applyFill="1"/>
    <xf numFmtId="168" fontId="25" fillId="0" borderId="0" xfId="9" applyNumberFormat="1" applyFont="1" applyFill="1"/>
    <xf numFmtId="0" fontId="25" fillId="0" borderId="0" xfId="9" applyFont="1"/>
    <xf numFmtId="0" fontId="5" fillId="5" borderId="0" xfId="9" applyFont="1" applyFill="1" applyAlignment="1">
      <alignment vertical="center"/>
    </xf>
    <xf numFmtId="168" fontId="5" fillId="0" borderId="0" xfId="9" applyNumberFormat="1" applyFont="1" applyFill="1" applyAlignment="1">
      <alignment vertical="center"/>
    </xf>
    <xf numFmtId="0" fontId="5" fillId="0" borderId="0" xfId="9" applyFont="1" applyAlignment="1">
      <alignment vertical="center"/>
    </xf>
    <xf numFmtId="0" fontId="5" fillId="0" borderId="0" xfId="9" applyFont="1" applyFill="1" applyAlignment="1">
      <alignment vertical="center"/>
    </xf>
    <xf numFmtId="49" fontId="5" fillId="5" borderId="0" xfId="0" applyNumberFormat="1" applyFont="1" applyFill="1" applyAlignment="1"/>
    <xf numFmtId="49" fontId="5" fillId="6" borderId="0" xfId="0" applyNumberFormat="1" applyFont="1" applyFill="1"/>
    <xf numFmtId="49" fontId="5" fillId="6" borderId="0" xfId="0" applyNumberFormat="1" applyFont="1" applyFill="1" applyAlignment="1"/>
    <xf numFmtId="49" fontId="25" fillId="5" borderId="0" xfId="0" applyNumberFormat="1" applyFont="1" applyFill="1" applyAlignment="1"/>
    <xf numFmtId="49" fontId="5" fillId="5" borderId="0" xfId="0" applyNumberFormat="1" applyFont="1" applyFill="1"/>
    <xf numFmtId="49" fontId="24" fillId="6" borderId="0" xfId="8" applyNumberFormat="1" applyFont="1" applyFill="1" applyAlignment="1">
      <alignment vertical="center"/>
    </xf>
    <xf numFmtId="49" fontId="5" fillId="11" borderId="29" xfId="0" applyNumberFormat="1" applyFont="1" applyFill="1" applyBorder="1" applyAlignment="1">
      <alignment vertical="center"/>
    </xf>
    <xf numFmtId="49" fontId="5" fillId="11" borderId="30" xfId="0" applyNumberFormat="1" applyFont="1" applyFill="1" applyBorder="1" applyAlignment="1">
      <alignment vertical="center"/>
    </xf>
    <xf numFmtId="49" fontId="5" fillId="11" borderId="18" xfId="0" applyNumberFormat="1" applyFont="1" applyFill="1" applyBorder="1" applyAlignment="1">
      <alignment vertical="center"/>
    </xf>
    <xf numFmtId="49" fontId="5" fillId="11" borderId="19" xfId="0" applyNumberFormat="1" applyFont="1" applyFill="1" applyBorder="1" applyAlignment="1">
      <alignment vertical="center"/>
    </xf>
    <xf numFmtId="49" fontId="5" fillId="6" borderId="0" xfId="0" applyNumberFormat="1" applyFont="1" applyFill="1" applyBorder="1" applyAlignment="1">
      <alignment vertical="center"/>
    </xf>
    <xf numFmtId="49" fontId="5" fillId="6" borderId="62" xfId="0" applyNumberFormat="1" applyFont="1" applyFill="1" applyBorder="1" applyAlignment="1">
      <alignment vertical="center"/>
    </xf>
    <xf numFmtId="49" fontId="7" fillId="6" borderId="18" xfId="0" applyNumberFormat="1" applyFont="1" applyFill="1" applyBorder="1" applyAlignment="1">
      <alignment horizontal="left"/>
    </xf>
    <xf numFmtId="49" fontId="12" fillId="6" borderId="18" xfId="0" applyNumberFormat="1" applyFont="1" applyFill="1" applyBorder="1" applyAlignment="1">
      <alignment horizontal="left"/>
    </xf>
    <xf numFmtId="49" fontId="5" fillId="6" borderId="18" xfId="0" applyNumberFormat="1" applyFont="1" applyFill="1" applyBorder="1" applyAlignment="1">
      <alignment horizontal="left"/>
    </xf>
    <xf numFmtId="49" fontId="5" fillId="6" borderId="19" xfId="0" applyNumberFormat="1" applyFont="1" applyFill="1" applyBorder="1" applyAlignment="1">
      <alignment horizontal="left"/>
    </xf>
    <xf numFmtId="49" fontId="25" fillId="6" borderId="0" xfId="0" applyNumberFormat="1" applyFont="1" applyFill="1" applyAlignment="1"/>
    <xf numFmtId="49" fontId="25" fillId="11" borderId="23" xfId="0" applyNumberFormat="1" applyFont="1" applyFill="1" applyBorder="1" applyAlignment="1">
      <alignment horizontal="center" vertical="center"/>
    </xf>
    <xf numFmtId="49" fontId="25" fillId="11" borderId="2" xfId="0" applyNumberFormat="1" applyFont="1" applyFill="1" applyBorder="1" applyAlignment="1">
      <alignment vertical="center"/>
    </xf>
    <xf numFmtId="49" fontId="5" fillId="11" borderId="3" xfId="0" applyNumberFormat="1" applyFont="1" applyFill="1" applyBorder="1" applyAlignment="1">
      <alignment vertical="center"/>
    </xf>
    <xf numFmtId="49" fontId="5" fillId="11" borderId="4" xfId="0" applyNumberFormat="1" applyFont="1" applyFill="1" applyBorder="1" applyAlignment="1">
      <alignment vertical="center"/>
    </xf>
    <xf numFmtId="49" fontId="5" fillId="6" borderId="31" xfId="0" applyNumberFormat="1" applyFont="1" applyFill="1" applyBorder="1" applyAlignment="1">
      <alignment vertical="center"/>
    </xf>
    <xf numFmtId="49" fontId="5" fillId="6" borderId="29" xfId="0" applyNumberFormat="1" applyFont="1" applyFill="1" applyBorder="1" applyAlignment="1">
      <alignment vertical="center"/>
    </xf>
    <xf numFmtId="49" fontId="5" fillId="6" borderId="30" xfId="0" applyNumberFormat="1" applyFont="1" applyFill="1" applyBorder="1" applyAlignment="1">
      <alignment vertical="center"/>
    </xf>
    <xf numFmtId="49" fontId="5" fillId="6" borderId="64" xfId="0" applyNumberFormat="1" applyFont="1" applyFill="1" applyBorder="1" applyAlignment="1">
      <alignment vertical="center"/>
    </xf>
    <xf numFmtId="49" fontId="5" fillId="6" borderId="18" xfId="0" applyNumberFormat="1" applyFont="1" applyFill="1" applyBorder="1" applyAlignment="1">
      <alignment vertical="center"/>
    </xf>
    <xf numFmtId="49" fontId="5" fillId="6" borderId="19" xfId="0" applyNumberFormat="1" applyFont="1" applyFill="1" applyBorder="1" applyAlignment="1">
      <alignment vertical="center"/>
    </xf>
    <xf numFmtId="49" fontId="5" fillId="6" borderId="64" xfId="0" applyNumberFormat="1" applyFont="1" applyFill="1" applyBorder="1" applyAlignment="1">
      <alignment horizontal="left" vertical="center"/>
    </xf>
    <xf numFmtId="49" fontId="34" fillId="6" borderId="64" xfId="0" applyNumberFormat="1" applyFont="1" applyFill="1" applyBorder="1" applyAlignment="1">
      <alignment vertical="center"/>
    </xf>
    <xf numFmtId="49" fontId="34" fillId="6" borderId="20" xfId="0" applyNumberFormat="1" applyFont="1" applyFill="1" applyBorder="1" applyAlignment="1">
      <alignment vertical="center"/>
    </xf>
    <xf numFmtId="49" fontId="5" fillId="6" borderId="0" xfId="8" applyNumberFormat="1" applyFont="1" applyFill="1" applyBorder="1" applyAlignment="1">
      <alignment horizontal="center" vertical="center"/>
    </xf>
    <xf numFmtId="49" fontId="5" fillId="6" borderId="0" xfId="8" applyNumberFormat="1" applyFont="1" applyFill="1" applyBorder="1" applyAlignment="1">
      <alignment vertical="center"/>
    </xf>
    <xf numFmtId="168" fontId="5" fillId="0" borderId="0" xfId="8" applyNumberFormat="1" applyFont="1" applyFill="1" applyBorder="1" applyAlignment="1">
      <alignment vertical="center"/>
    </xf>
    <xf numFmtId="49" fontId="25" fillId="6" borderId="23" xfId="0" applyNumberFormat="1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vertical="center"/>
    </xf>
    <xf numFmtId="49" fontId="5" fillId="6" borderId="3" xfId="0" applyNumberFormat="1" applyFont="1" applyFill="1" applyBorder="1" applyAlignment="1">
      <alignment vertical="center"/>
    </xf>
    <xf numFmtId="49" fontId="5" fillId="6" borderId="4" xfId="0" applyNumberFormat="1" applyFont="1" applyFill="1" applyBorder="1" applyAlignment="1">
      <alignment vertical="center"/>
    </xf>
    <xf numFmtId="49" fontId="5" fillId="6" borderId="20" xfId="0" applyNumberFormat="1" applyFont="1" applyFill="1" applyBorder="1" applyAlignment="1">
      <alignment vertical="center"/>
    </xf>
    <xf numFmtId="49" fontId="5" fillId="11" borderId="1" xfId="0" applyNumberFormat="1" applyFont="1" applyFill="1" applyBorder="1" applyAlignment="1">
      <alignment horizontal="center" vertical="center"/>
    </xf>
    <xf numFmtId="49" fontId="25" fillId="11" borderId="31" xfId="0" applyNumberFormat="1" applyFont="1" applyFill="1" applyBorder="1" applyAlignment="1">
      <alignment vertical="center"/>
    </xf>
    <xf numFmtId="49" fontId="5" fillId="11" borderId="5" xfId="0" applyNumberFormat="1" applyFont="1" applyFill="1" applyBorder="1" applyAlignment="1">
      <alignment horizontal="center" vertical="center"/>
    </xf>
    <xf numFmtId="49" fontId="27" fillId="11" borderId="20" xfId="0" applyNumberFormat="1" applyFont="1" applyFill="1" applyBorder="1" applyAlignment="1">
      <alignment vertical="center"/>
    </xf>
    <xf numFmtId="49" fontId="5" fillId="6" borderId="64" xfId="8" applyNumberFormat="1" applyFont="1" applyFill="1" applyBorder="1" applyAlignment="1">
      <alignment vertical="center"/>
    </xf>
    <xf numFmtId="49" fontId="5" fillId="6" borderId="20" xfId="8" applyNumberFormat="1" applyFont="1" applyFill="1" applyBorder="1" applyAlignment="1">
      <alignment vertical="center"/>
    </xf>
    <xf numFmtId="49" fontId="5" fillId="5" borderId="0" xfId="0" applyNumberFormat="1" applyFont="1" applyFill="1" applyAlignment="1">
      <alignment horizontal="center" vertical="center"/>
    </xf>
    <xf numFmtId="49" fontId="5" fillId="5" borderId="0" xfId="0" applyNumberFormat="1" applyFont="1" applyFill="1" applyAlignment="1">
      <alignment vertical="center"/>
    </xf>
    <xf numFmtId="49" fontId="5" fillId="6" borderId="0" xfId="0" applyNumberFormat="1" applyFont="1" applyFill="1" applyAlignment="1">
      <alignment vertical="center"/>
    </xf>
    <xf numFmtId="49" fontId="32" fillId="6" borderId="0" xfId="8" applyNumberFormat="1" applyFont="1" applyFill="1" applyAlignment="1">
      <alignment vertical="center"/>
    </xf>
    <xf numFmtId="49" fontId="33" fillId="5" borderId="0" xfId="0" applyNumberFormat="1" applyFont="1" applyFill="1" applyAlignment="1"/>
    <xf numFmtId="49" fontId="5" fillId="6" borderId="68" xfId="0" applyNumberFormat="1" applyFont="1" applyFill="1" applyBorder="1" applyAlignment="1">
      <alignment vertical="center"/>
    </xf>
    <xf numFmtId="49" fontId="5" fillId="6" borderId="69" xfId="0" applyNumberFormat="1" applyFont="1" applyFill="1" applyBorder="1" applyAlignment="1">
      <alignment vertical="center"/>
    </xf>
    <xf numFmtId="49" fontId="5" fillId="6" borderId="71" xfId="0" applyNumberFormat="1" applyFont="1" applyFill="1" applyBorder="1" applyAlignment="1">
      <alignment vertical="center"/>
    </xf>
    <xf numFmtId="49" fontId="5" fillId="6" borderId="72" xfId="0" applyNumberFormat="1" applyFont="1" applyFill="1" applyBorder="1" applyAlignment="1">
      <alignment vertical="center"/>
    </xf>
    <xf numFmtId="49" fontId="5" fillId="11" borderId="20" xfId="0" applyNumberFormat="1" applyFont="1" applyFill="1" applyBorder="1" applyAlignment="1">
      <alignment vertical="center"/>
    </xf>
    <xf numFmtId="49" fontId="5" fillId="6" borderId="67" xfId="0" applyNumberFormat="1" applyFont="1" applyFill="1" applyBorder="1" applyAlignment="1">
      <alignment vertical="center"/>
    </xf>
    <xf numFmtId="49" fontId="5" fillId="6" borderId="70" xfId="0" applyNumberFormat="1" applyFont="1" applyFill="1" applyBorder="1" applyAlignment="1">
      <alignment vertical="center"/>
    </xf>
    <xf numFmtId="49" fontId="25" fillId="5" borderId="20" xfId="0" applyNumberFormat="1" applyFont="1" applyFill="1" applyBorder="1" applyAlignment="1">
      <alignment vertical="center"/>
    </xf>
    <xf numFmtId="49" fontId="44" fillId="6" borderId="0" xfId="0" applyNumberFormat="1" applyFont="1" applyFill="1" applyAlignment="1">
      <alignment vertical="center"/>
    </xf>
    <xf numFmtId="49" fontId="30" fillId="6" borderId="20" xfId="0" applyNumberFormat="1" applyFont="1" applyFill="1" applyBorder="1" applyAlignment="1">
      <alignment vertical="center"/>
    </xf>
    <xf numFmtId="49" fontId="5" fillId="6" borderId="0" xfId="31" applyNumberFormat="1" applyFont="1" applyFill="1"/>
    <xf numFmtId="49" fontId="5" fillId="0" borderId="0" xfId="31" applyNumberFormat="1" applyFont="1"/>
    <xf numFmtId="0" fontId="32" fillId="5" borderId="0" xfId="31" applyFont="1" applyFill="1" applyAlignment="1">
      <alignment horizontal="left"/>
    </xf>
    <xf numFmtId="49" fontId="5" fillId="6" borderId="0" xfId="31" applyNumberFormat="1" applyFont="1" applyFill="1" applyAlignment="1">
      <alignment horizontal="left"/>
    </xf>
    <xf numFmtId="49" fontId="5" fillId="6" borderId="0" xfId="29" applyNumberFormat="1" applyFont="1" applyFill="1"/>
    <xf numFmtId="49" fontId="5" fillId="6" borderId="0" xfId="31" applyNumberFormat="1" applyFont="1" applyFill="1" applyAlignment="1"/>
    <xf numFmtId="49" fontId="5" fillId="0" borderId="0" xfId="31" applyNumberFormat="1" applyFont="1" applyAlignment="1"/>
    <xf numFmtId="49" fontId="5" fillId="6" borderId="0" xfId="31" applyNumberFormat="1" applyFont="1" applyFill="1" applyAlignment="1">
      <alignment vertical="justify"/>
    </xf>
    <xf numFmtId="49" fontId="44" fillId="6" borderId="0" xfId="31" applyNumberFormat="1" applyFont="1" applyFill="1" applyAlignment="1">
      <alignment vertical="center"/>
    </xf>
    <xf numFmtId="49" fontId="43" fillId="6" borderId="0" xfId="31" applyNumberFormat="1" applyFont="1" applyFill="1" applyAlignment="1">
      <alignment vertical="center"/>
    </xf>
    <xf numFmtId="49" fontId="39" fillId="6" borderId="0" xfId="31" applyNumberFormat="1" applyFont="1" applyFill="1"/>
    <xf numFmtId="49" fontId="30" fillId="5" borderId="0" xfId="29" applyNumberFormat="1" applyFont="1" applyFill="1" applyAlignment="1">
      <alignment vertical="center"/>
    </xf>
    <xf numFmtId="49" fontId="5" fillId="5" borderId="0" xfId="29" applyNumberFormat="1" applyFont="1" applyFill="1" applyAlignment="1"/>
    <xf numFmtId="168" fontId="5" fillId="0" borderId="0" xfId="29" applyFont="1"/>
    <xf numFmtId="49" fontId="5" fillId="6" borderId="0" xfId="29" applyNumberFormat="1" applyFont="1" applyFill="1" applyAlignment="1">
      <alignment vertical="center"/>
    </xf>
    <xf numFmtId="49" fontId="25" fillId="11" borderId="31" xfId="31" applyNumberFormat="1" applyFont="1" applyFill="1" applyBorder="1" applyAlignment="1">
      <alignment vertical="center"/>
    </xf>
    <xf numFmtId="49" fontId="5" fillId="11" borderId="29" xfId="31" applyNumberFormat="1" applyFont="1" applyFill="1" applyBorder="1" applyAlignment="1">
      <alignment vertical="top"/>
    </xf>
    <xf numFmtId="49" fontId="5" fillId="11" borderId="29" xfId="31" applyNumberFormat="1" applyFont="1" applyFill="1" applyBorder="1"/>
    <xf numFmtId="49" fontId="5" fillId="11" borderId="30" xfId="31" applyNumberFormat="1" applyFont="1" applyFill="1" applyBorder="1"/>
    <xf numFmtId="49" fontId="5" fillId="11" borderId="64" xfId="31" applyNumberFormat="1" applyFont="1" applyFill="1" applyBorder="1" applyAlignment="1"/>
    <xf numFmtId="49" fontId="5" fillId="11" borderId="0" xfId="31" applyNumberFormat="1" applyFont="1" applyFill="1" applyBorder="1"/>
    <xf numFmtId="49" fontId="5" fillId="11" borderId="62" xfId="31" applyNumberFormat="1" applyFont="1" applyFill="1" applyBorder="1"/>
    <xf numFmtId="49" fontId="46" fillId="11" borderId="0" xfId="31" applyNumberFormat="1" applyFont="1" applyFill="1" applyBorder="1" applyAlignment="1"/>
    <xf numFmtId="49" fontId="34" fillId="11" borderId="20" xfId="31" applyNumberFormat="1" applyFont="1" applyFill="1" applyBorder="1" applyAlignment="1">
      <alignment vertical="center"/>
    </xf>
    <xf numFmtId="49" fontId="46" fillId="11" borderId="18" xfId="31" applyNumberFormat="1" applyFont="1" applyFill="1" applyBorder="1" applyAlignment="1"/>
    <xf numFmtId="49" fontId="5" fillId="11" borderId="18" xfId="31" applyNumberFormat="1" applyFont="1" applyFill="1" applyBorder="1"/>
    <xf numFmtId="49" fontId="5" fillId="11" borderId="19" xfId="31" applyNumberFormat="1" applyFont="1" applyFill="1" applyBorder="1"/>
    <xf numFmtId="49" fontId="25" fillId="6" borderId="0" xfId="31" applyNumberFormat="1" applyFont="1" applyFill="1" applyAlignment="1"/>
    <xf numFmtId="49" fontId="5" fillId="6" borderId="31" xfId="31" applyNumberFormat="1" applyFont="1" applyFill="1" applyBorder="1" applyAlignment="1">
      <alignment vertical="center"/>
    </xf>
    <xf numFmtId="49" fontId="5" fillId="6" borderId="29" xfId="31" applyNumberFormat="1" applyFont="1" applyFill="1" applyBorder="1" applyAlignment="1"/>
    <xf numFmtId="49" fontId="5" fillId="6" borderId="30" xfId="31" applyNumberFormat="1" applyFont="1" applyFill="1" applyBorder="1" applyAlignment="1"/>
    <xf numFmtId="49" fontId="5" fillId="0" borderId="0" xfId="31" applyNumberFormat="1" applyFont="1" applyAlignment="1">
      <alignment vertical="center"/>
    </xf>
    <xf numFmtId="49" fontId="5" fillId="6" borderId="20" xfId="31" applyNumberFormat="1" applyFont="1" applyFill="1" applyBorder="1" applyAlignment="1">
      <alignment vertical="center"/>
    </xf>
    <xf numFmtId="49" fontId="5" fillId="6" borderId="18" xfId="31" applyNumberFormat="1" applyFont="1" applyFill="1" applyBorder="1" applyAlignment="1"/>
    <xf numFmtId="49" fontId="5" fillId="6" borderId="19" xfId="31" applyNumberFormat="1" applyFont="1" applyFill="1" applyBorder="1" applyAlignment="1"/>
    <xf numFmtId="49" fontId="5" fillId="6" borderId="3" xfId="31" applyNumberFormat="1" applyFont="1" applyFill="1" applyBorder="1" applyAlignment="1">
      <alignment vertical="center"/>
    </xf>
    <xf numFmtId="49" fontId="5" fillId="6" borderId="3" xfId="31" applyNumberFormat="1" applyFont="1" applyFill="1" applyBorder="1" applyAlignment="1"/>
    <xf numFmtId="49" fontId="5" fillId="6" borderId="4" xfId="31" applyNumberFormat="1" applyFont="1" applyFill="1" applyBorder="1" applyAlignment="1"/>
    <xf numFmtId="49" fontId="5" fillId="6" borderId="29" xfId="31" applyNumberFormat="1" applyFont="1" applyFill="1" applyBorder="1" applyAlignment="1">
      <alignment vertical="center"/>
    </xf>
    <xf numFmtId="49" fontId="15" fillId="6" borderId="0" xfId="31" applyNumberFormat="1" applyFont="1" applyFill="1" applyAlignment="1">
      <alignment vertical="center"/>
    </xf>
    <xf numFmtId="49" fontId="47" fillId="6" borderId="0" xfId="50" applyNumberFormat="1" applyFont="1" applyFill="1" applyAlignment="1" applyProtection="1">
      <alignment horizontal="left" vertical="center"/>
    </xf>
    <xf numFmtId="0" fontId="48" fillId="0" borderId="0" xfId="0" applyFont="1"/>
    <xf numFmtId="49" fontId="49" fillId="6" borderId="0" xfId="50" applyNumberFormat="1" applyFont="1" applyFill="1" applyAlignment="1" applyProtection="1">
      <alignment vertical="center"/>
    </xf>
    <xf numFmtId="49" fontId="5" fillId="11" borderId="64" xfId="31" applyNumberFormat="1" applyFont="1" applyFill="1" applyBorder="1" applyAlignment="1">
      <alignment vertical="center"/>
    </xf>
    <xf numFmtId="49" fontId="25" fillId="11" borderId="0" xfId="31" applyNumberFormat="1" applyFont="1" applyFill="1" applyBorder="1" applyAlignment="1">
      <alignment vertical="center"/>
    </xf>
    <xf numFmtId="49" fontId="5" fillId="11" borderId="0" xfId="31" applyNumberFormat="1" applyFont="1" applyFill="1" applyBorder="1" applyAlignment="1">
      <alignment vertical="center"/>
    </xf>
    <xf numFmtId="49" fontId="5" fillId="11" borderId="62" xfId="31" applyNumberFormat="1" applyFont="1" applyFill="1" applyBorder="1" applyAlignment="1">
      <alignment vertical="center"/>
    </xf>
    <xf numFmtId="49" fontId="32" fillId="6" borderId="23" xfId="31" applyNumberFormat="1" applyFont="1" applyFill="1" applyBorder="1" applyAlignment="1">
      <alignment horizontal="center" vertical="center"/>
    </xf>
    <xf numFmtId="49" fontId="30" fillId="6" borderId="18" xfId="31" applyNumberFormat="1" applyFont="1" applyFill="1" applyBorder="1" applyAlignment="1">
      <alignment vertical="center"/>
    </xf>
    <xf numFmtId="49" fontId="33" fillId="6" borderId="0" xfId="31" applyNumberFormat="1" applyFont="1" applyFill="1" applyAlignment="1"/>
    <xf numFmtId="49" fontId="39" fillId="0" borderId="0" xfId="31" applyNumberFormat="1" applyFont="1"/>
    <xf numFmtId="49" fontId="32" fillId="5" borderId="0" xfId="31" applyNumberFormat="1" applyFont="1" applyFill="1" applyAlignment="1">
      <alignment horizontal="left" vertical="center"/>
    </xf>
    <xf numFmtId="49" fontId="19" fillId="5" borderId="0" xfId="31" applyNumberFormat="1" applyFont="1" applyFill="1" applyAlignment="1">
      <alignment horizontal="left" vertical="center"/>
    </xf>
    <xf numFmtId="40" fontId="15" fillId="0" borderId="2" xfId="2" applyNumberFormat="1" applyFont="1" applyFill="1" applyBorder="1" applyAlignment="1" applyProtection="1">
      <protection locked="0"/>
    </xf>
    <xf numFmtId="49" fontId="19" fillId="6" borderId="63" xfId="0" applyNumberFormat="1" applyFont="1" applyFill="1" applyBorder="1" applyAlignment="1">
      <alignment horizontal="center" vertical="center"/>
    </xf>
    <xf numFmtId="49" fontId="5" fillId="6" borderId="0" xfId="31" applyNumberFormat="1" applyFont="1" applyFill="1" applyAlignment="1">
      <alignment vertical="center"/>
    </xf>
    <xf numFmtId="164" fontId="5" fillId="2" borderId="0" xfId="2" applyNumberFormat="1" applyFont="1" applyFill="1" applyBorder="1" applyProtection="1"/>
    <xf numFmtId="0" fontId="5" fillId="2" borderId="0" xfId="3" applyFont="1" applyFill="1" applyBorder="1" applyAlignment="1" applyProtection="1"/>
    <xf numFmtId="41" fontId="14" fillId="2" borderId="0" xfId="2" applyNumberFormat="1" applyFont="1" applyFill="1" applyBorder="1" applyAlignment="1" applyProtection="1"/>
    <xf numFmtId="0" fontId="14" fillId="2" borderId="0" xfId="2" applyFont="1" applyFill="1" applyBorder="1" applyAlignment="1" applyProtection="1"/>
    <xf numFmtId="0" fontId="14" fillId="2" borderId="0" xfId="2" applyFont="1" applyFill="1" applyBorder="1" applyAlignment="1" applyProtection="1">
      <alignment horizontal="center"/>
    </xf>
    <xf numFmtId="0" fontId="15" fillId="2" borderId="0" xfId="2" applyFont="1" applyFill="1" applyBorder="1" applyAlignment="1" applyProtection="1">
      <alignment horizontal="right"/>
    </xf>
    <xf numFmtId="0" fontId="14" fillId="0" borderId="0" xfId="2" applyFont="1" applyProtection="1"/>
    <xf numFmtId="0" fontId="5" fillId="0" borderId="0" xfId="2" applyFont="1" applyProtection="1"/>
    <xf numFmtId="0" fontId="16" fillId="2" borderId="0" xfId="2" applyFont="1" applyFill="1" applyBorder="1" applyAlignment="1" applyProtection="1">
      <alignment horizontal="right"/>
    </xf>
    <xf numFmtId="0" fontId="14" fillId="0" borderId="0" xfId="2" applyFont="1" applyFill="1" applyProtection="1"/>
    <xf numFmtId="0" fontId="5" fillId="2" borderId="0" xfId="2" applyFont="1" applyFill="1" applyBorder="1" applyAlignment="1" applyProtection="1">
      <alignment horizontal="right"/>
    </xf>
    <xf numFmtId="164" fontId="14" fillId="2" borderId="0" xfId="2" applyNumberFormat="1" applyFont="1" applyFill="1" applyBorder="1" applyProtection="1"/>
    <xf numFmtId="0" fontId="5" fillId="2" borderId="0" xfId="2" applyFont="1" applyFill="1" applyBorder="1" applyAlignment="1" applyProtection="1"/>
    <xf numFmtId="164" fontId="17" fillId="2" borderId="0" xfId="2" applyNumberFormat="1" applyFont="1" applyFill="1" applyBorder="1" applyAlignment="1" applyProtection="1">
      <alignment horizontal="left"/>
    </xf>
    <xf numFmtId="0" fontId="14" fillId="2" borderId="0" xfId="3" applyFont="1" applyFill="1" applyBorder="1" applyProtection="1"/>
    <xf numFmtId="49" fontId="15" fillId="3" borderId="1" xfId="2" applyNumberFormat="1" applyFont="1" applyFill="1" applyBorder="1" applyAlignment="1" applyProtection="1">
      <alignment horizontal="center" vertical="center"/>
    </xf>
    <xf numFmtId="41" fontId="14" fillId="4" borderId="0" xfId="2" applyNumberFormat="1" applyFont="1" applyFill="1" applyBorder="1" applyAlignment="1" applyProtection="1"/>
    <xf numFmtId="0" fontId="19" fillId="4" borderId="0" xfId="2" applyFont="1" applyFill="1" applyBorder="1" applyAlignment="1" applyProtection="1">
      <alignment horizontal="left" vertical="center"/>
    </xf>
    <xf numFmtId="0" fontId="19" fillId="4" borderId="0" xfId="2" applyFont="1" applyFill="1" applyBorder="1" applyAlignment="1" applyProtection="1">
      <alignment horizontal="left" vertical="top"/>
    </xf>
    <xf numFmtId="49" fontId="15" fillId="3" borderId="1" xfId="2" applyNumberFormat="1" applyFont="1" applyFill="1" applyBorder="1" applyAlignment="1" applyProtection="1">
      <alignment horizontal="center"/>
    </xf>
    <xf numFmtId="0" fontId="20" fillId="4" borderId="0" xfId="4" applyFont="1" applyFill="1" applyBorder="1" applyAlignment="1" applyProtection="1">
      <alignment horizontal="center"/>
    </xf>
    <xf numFmtId="0" fontId="5" fillId="4" borderId="0" xfId="2" applyFont="1" applyFill="1" applyBorder="1" applyAlignment="1" applyProtection="1"/>
    <xf numFmtId="164" fontId="14" fillId="2" borderId="0" xfId="2" applyNumberFormat="1" applyFont="1" applyFill="1" applyBorder="1" applyAlignment="1" applyProtection="1">
      <alignment wrapText="1"/>
    </xf>
    <xf numFmtId="164" fontId="21" fillId="6" borderId="0" xfId="2" applyNumberFormat="1" applyFont="1" applyFill="1" applyBorder="1" applyAlignment="1" applyProtection="1">
      <alignment vertical="center"/>
    </xf>
    <xf numFmtId="0" fontId="22" fillId="6" borderId="0" xfId="2" applyFont="1" applyFill="1" applyBorder="1" applyAlignment="1" applyProtection="1">
      <alignment vertical="center"/>
    </xf>
    <xf numFmtId="0" fontId="5" fillId="6" borderId="0" xfId="2" applyFont="1" applyFill="1" applyBorder="1" applyAlignment="1" applyProtection="1">
      <alignment vertical="center"/>
    </xf>
    <xf numFmtId="0" fontId="23" fillId="6" borderId="0" xfId="2" applyFont="1" applyFill="1" applyBorder="1" applyAlignment="1" applyProtection="1">
      <alignment horizontal="centerContinuous" vertical="center"/>
    </xf>
    <xf numFmtId="0" fontId="5" fillId="6" borderId="0" xfId="2" applyFont="1" applyFill="1" applyBorder="1" applyAlignment="1" applyProtection="1">
      <alignment horizontal="centerContinuous" vertical="center"/>
    </xf>
    <xf numFmtId="0" fontId="14" fillId="0" borderId="0" xfId="2" applyFont="1" applyAlignment="1" applyProtection="1">
      <alignment vertical="center"/>
    </xf>
    <xf numFmtId="0" fontId="5" fillId="0" borderId="0" xfId="2" applyFont="1" applyAlignment="1" applyProtection="1">
      <alignment vertical="center"/>
    </xf>
    <xf numFmtId="164" fontId="15" fillId="7" borderId="6" xfId="2" applyNumberFormat="1" applyFont="1" applyFill="1" applyBorder="1" applyAlignment="1" applyProtection="1">
      <alignment vertical="center"/>
    </xf>
    <xf numFmtId="164" fontId="15" fillId="7" borderId="7" xfId="2" applyNumberFormat="1" applyFont="1" applyFill="1" applyBorder="1" applyAlignment="1" applyProtection="1">
      <alignment vertical="center"/>
    </xf>
    <xf numFmtId="164" fontId="15" fillId="7" borderId="7" xfId="2" applyNumberFormat="1" applyFont="1" applyFill="1" applyBorder="1" applyAlignment="1" applyProtection="1">
      <alignment horizontal="left" vertical="center"/>
    </xf>
    <xf numFmtId="0" fontId="14" fillId="0" borderId="0" xfId="2" applyFont="1" applyAlignment="1" applyProtection="1">
      <alignment vertical="top"/>
    </xf>
    <xf numFmtId="0" fontId="5" fillId="0" borderId="0" xfId="2" applyFont="1" applyAlignment="1" applyProtection="1">
      <alignment vertical="top"/>
    </xf>
    <xf numFmtId="49" fontId="25" fillId="3" borderId="13" xfId="2" applyNumberFormat="1" applyFont="1" applyFill="1" applyBorder="1" applyAlignment="1" applyProtection="1">
      <alignment horizontal="center" vertical="center"/>
    </xf>
    <xf numFmtId="164" fontId="26" fillId="6" borderId="0" xfId="2" applyNumberFormat="1" applyFont="1" applyFill="1" applyBorder="1" applyAlignment="1" applyProtection="1">
      <alignment horizontal="center" vertical="center"/>
    </xf>
    <xf numFmtId="0" fontId="19" fillId="6" borderId="0" xfId="2" applyFont="1" applyFill="1" applyBorder="1" applyAlignment="1" applyProtection="1">
      <alignment horizontal="right" vertical="center" wrapText="1"/>
    </xf>
    <xf numFmtId="165" fontId="14" fillId="6" borderId="0" xfId="2" applyNumberFormat="1" applyFont="1" applyFill="1" applyBorder="1" applyAlignment="1" applyProtection="1">
      <alignment vertical="top"/>
    </xf>
    <xf numFmtId="0" fontId="14" fillId="6" borderId="0" xfId="2" applyFont="1" applyFill="1" applyBorder="1" applyProtection="1"/>
    <xf numFmtId="0" fontId="14" fillId="6" borderId="0" xfId="2" applyFont="1" applyFill="1" applyBorder="1" applyAlignment="1" applyProtection="1">
      <alignment horizontal="centerContinuous"/>
    </xf>
    <xf numFmtId="0" fontId="14" fillId="0" borderId="0" xfId="2" applyFont="1" applyFill="1" applyAlignment="1" applyProtection="1">
      <alignment vertical="top"/>
    </xf>
    <xf numFmtId="0" fontId="5" fillId="0" borderId="0" xfId="2" applyFont="1" applyFill="1" applyAlignment="1" applyProtection="1">
      <alignment vertical="top"/>
    </xf>
    <xf numFmtId="164" fontId="18" fillId="7" borderId="6" xfId="2" applyNumberFormat="1" applyFont="1" applyFill="1" applyBorder="1" applyAlignment="1" applyProtection="1">
      <alignment vertical="center"/>
    </xf>
    <xf numFmtId="164" fontId="18" fillId="7" borderId="7" xfId="2" applyNumberFormat="1" applyFont="1" applyFill="1" applyBorder="1" applyAlignment="1" applyProtection="1">
      <alignment vertical="center"/>
    </xf>
    <xf numFmtId="164" fontId="18" fillId="7" borderId="8" xfId="2" applyNumberFormat="1" applyFont="1" applyFill="1" applyBorder="1" applyAlignment="1" applyProtection="1">
      <alignment vertical="center"/>
    </xf>
    <xf numFmtId="164" fontId="15" fillId="7" borderId="17" xfId="2" applyNumberFormat="1" applyFont="1" applyFill="1" applyBorder="1" applyAlignment="1" applyProtection="1"/>
    <xf numFmtId="164" fontId="15" fillId="7" borderId="18" xfId="2" applyNumberFormat="1" applyFont="1" applyFill="1" applyBorder="1" applyAlignment="1" applyProtection="1"/>
    <xf numFmtId="49" fontId="25" fillId="3" borderId="23" xfId="2" applyNumberFormat="1" applyFont="1" applyFill="1" applyBorder="1" applyAlignment="1" applyProtection="1">
      <alignment horizontal="center" vertical="center"/>
    </xf>
    <xf numFmtId="49" fontId="25" fillId="3" borderId="5" xfId="2" applyNumberFormat="1" applyFont="1" applyFill="1" applyBorder="1" applyAlignment="1" applyProtection="1">
      <alignment horizontal="center" vertical="center"/>
    </xf>
    <xf numFmtId="164" fontId="5" fillId="6" borderId="26" xfId="2" applyNumberFormat="1" applyFont="1" applyFill="1" applyBorder="1" applyAlignment="1" applyProtection="1">
      <alignment vertical="top" wrapText="1"/>
    </xf>
    <xf numFmtId="0" fontId="28" fillId="6" borderId="0" xfId="2" applyFont="1" applyFill="1" applyBorder="1" applyAlignment="1" applyProtection="1">
      <alignment vertical="center"/>
    </xf>
    <xf numFmtId="39" fontId="5" fillId="6" borderId="0" xfId="2" applyNumberFormat="1" applyFont="1" applyFill="1" applyBorder="1" applyAlignment="1" applyProtection="1">
      <alignment vertical="center"/>
    </xf>
    <xf numFmtId="39" fontId="5" fillId="6" borderId="27" xfId="2" applyNumberFormat="1" applyFont="1" applyFill="1" applyBorder="1" applyAlignment="1" applyProtection="1">
      <alignment horizontal="centerContinuous" vertical="center"/>
    </xf>
    <xf numFmtId="164" fontId="15" fillId="7" borderId="28" xfId="2" applyNumberFormat="1" applyFont="1" applyFill="1" applyBorder="1" applyAlignment="1" applyProtection="1"/>
    <xf numFmtId="164" fontId="15" fillId="7" borderId="29" xfId="2" applyNumberFormat="1" applyFont="1" applyFill="1" applyBorder="1" applyAlignment="1" applyProtection="1"/>
    <xf numFmtId="164" fontId="15" fillId="7" borderId="29" xfId="2" applyNumberFormat="1" applyFont="1" applyFill="1" applyBorder="1" applyAlignment="1" applyProtection="1">
      <alignment horizontal="left"/>
    </xf>
    <xf numFmtId="164" fontId="15" fillId="7" borderId="30" xfId="2" applyNumberFormat="1" applyFont="1" applyFill="1" applyBorder="1" applyAlignment="1" applyProtection="1">
      <alignment horizontal="left"/>
    </xf>
    <xf numFmtId="164" fontId="29" fillId="7" borderId="17" xfId="2" applyNumberFormat="1" applyFont="1" applyFill="1" applyBorder="1" applyAlignment="1" applyProtection="1">
      <alignment vertical="center"/>
    </xf>
    <xf numFmtId="164" fontId="23" fillId="7" borderId="18" xfId="2" applyNumberFormat="1" applyFont="1" applyFill="1" applyBorder="1" applyAlignment="1" applyProtection="1">
      <alignment vertical="center"/>
    </xf>
    <xf numFmtId="164" fontId="23" fillId="7" borderId="18" xfId="2" applyNumberFormat="1" applyFont="1" applyFill="1" applyBorder="1" applyAlignment="1" applyProtection="1">
      <alignment horizontal="center" vertical="center"/>
    </xf>
    <xf numFmtId="164" fontId="23" fillId="7" borderId="19" xfId="2" applyNumberFormat="1" applyFont="1" applyFill="1" applyBorder="1" applyAlignment="1" applyProtection="1">
      <alignment horizontal="center" vertical="center"/>
    </xf>
    <xf numFmtId="49" fontId="25" fillId="3" borderId="19" xfId="2" applyNumberFormat="1" applyFont="1" applyFill="1" applyBorder="1" applyAlignment="1" applyProtection="1">
      <alignment horizontal="center" vertical="center"/>
    </xf>
    <xf numFmtId="49" fontId="25" fillId="3" borderId="35" xfId="2" applyNumberFormat="1" applyFont="1" applyFill="1" applyBorder="1" applyAlignment="1" applyProtection="1">
      <alignment horizontal="center" vertical="center"/>
    </xf>
    <xf numFmtId="49" fontId="25" fillId="3" borderId="42" xfId="2" applyNumberFormat="1" applyFont="1" applyFill="1" applyBorder="1" applyAlignment="1" applyProtection="1">
      <alignment horizontal="center" vertical="center"/>
    </xf>
    <xf numFmtId="0" fontId="25" fillId="6" borderId="26" xfId="2" applyFont="1" applyFill="1" applyBorder="1" applyAlignment="1" applyProtection="1">
      <alignment horizontal="right" vertical="center" wrapText="1"/>
    </xf>
    <xf numFmtId="0" fontId="14" fillId="6" borderId="0" xfId="2" applyFont="1" applyFill="1" applyBorder="1" applyAlignment="1" applyProtection="1">
      <alignment horizontal="right" vertical="center" wrapText="1"/>
    </xf>
    <xf numFmtId="49" fontId="17" fillId="6" borderId="0" xfId="2" applyNumberFormat="1" applyFont="1" applyFill="1" applyBorder="1" applyAlignment="1" applyProtection="1">
      <alignment horizontal="center" vertical="center"/>
    </xf>
    <xf numFmtId="40" fontId="22" fillId="6" borderId="0" xfId="2" applyNumberFormat="1" applyFont="1" applyFill="1" applyBorder="1" applyAlignment="1" applyProtection="1"/>
    <xf numFmtId="40" fontId="22" fillId="6" borderId="27" xfId="2" applyNumberFormat="1" applyFont="1" applyFill="1" applyBorder="1" applyAlignment="1" applyProtection="1"/>
    <xf numFmtId="0" fontId="14" fillId="0" borderId="0" xfId="2" applyFont="1" applyFill="1" applyBorder="1" applyAlignment="1" applyProtection="1">
      <alignment vertical="top"/>
    </xf>
    <xf numFmtId="0" fontId="5" fillId="0" borderId="0" xfId="2" applyFont="1" applyFill="1" applyBorder="1" applyAlignment="1" applyProtection="1">
      <alignment vertical="top"/>
    </xf>
    <xf numFmtId="49" fontId="25" fillId="3" borderId="47" xfId="2" applyNumberFormat="1" applyFont="1" applyFill="1" applyBorder="1" applyAlignment="1" applyProtection="1">
      <alignment horizontal="center" vertical="center"/>
    </xf>
    <xf numFmtId="164" fontId="32" fillId="6" borderId="0" xfId="2" applyNumberFormat="1" applyFont="1" applyFill="1" applyBorder="1" applyAlignment="1" applyProtection="1">
      <alignment vertical="top" wrapText="1"/>
    </xf>
    <xf numFmtId="0" fontId="32" fillId="6" borderId="0" xfId="2" applyFont="1" applyFill="1" applyBorder="1" applyAlignment="1" applyProtection="1">
      <alignment vertical="top" wrapText="1"/>
    </xf>
    <xf numFmtId="39" fontId="22" fillId="6" borderId="0" xfId="1" applyNumberFormat="1" applyFont="1" applyFill="1" applyBorder="1" applyAlignment="1" applyProtection="1">
      <alignment vertical="top"/>
    </xf>
    <xf numFmtId="0" fontId="14" fillId="6" borderId="0" xfId="2" applyFont="1" applyFill="1" applyBorder="1" applyAlignment="1" applyProtection="1"/>
    <xf numFmtId="49" fontId="25" fillId="3" borderId="53" xfId="2" applyNumberFormat="1" applyFont="1" applyFill="1" applyBorder="1" applyAlignment="1" applyProtection="1">
      <alignment horizontal="center" vertical="center"/>
    </xf>
    <xf numFmtId="8" fontId="15" fillId="8" borderId="19" xfId="1" applyNumberFormat="1" applyFont="1" applyFill="1" applyBorder="1" applyAlignment="1" applyProtection="1"/>
    <xf numFmtId="49" fontId="25" fillId="3" borderId="4" xfId="2" applyNumberFormat="1" applyFont="1" applyFill="1" applyBorder="1" applyAlignment="1" applyProtection="1">
      <alignment horizontal="center" vertical="center"/>
    </xf>
    <xf numFmtId="8" fontId="15" fillId="8" borderId="21" xfId="1" applyNumberFormat="1" applyFont="1" applyFill="1" applyBorder="1" applyAlignment="1" applyProtection="1"/>
    <xf numFmtId="0" fontId="5" fillId="0" borderId="0" xfId="2" applyFont="1" applyFill="1" applyProtection="1"/>
    <xf numFmtId="164" fontId="25" fillId="7" borderId="53" xfId="2" applyNumberFormat="1" applyFont="1" applyFill="1" applyBorder="1" applyAlignment="1" applyProtection="1">
      <alignment horizontal="left"/>
    </xf>
    <xf numFmtId="8" fontId="15" fillId="8" borderId="54" xfId="1" applyNumberFormat="1" applyFont="1" applyFill="1" applyBorder="1" applyAlignment="1" applyProtection="1"/>
    <xf numFmtId="164" fontId="25" fillId="7" borderId="55" xfId="2" applyNumberFormat="1" applyFont="1" applyFill="1" applyBorder="1" applyAlignment="1" applyProtection="1">
      <alignment horizontal="left"/>
    </xf>
    <xf numFmtId="8" fontId="15" fillId="8" borderId="14" xfId="3" applyNumberFormat="1" applyFont="1" applyFill="1" applyBorder="1" applyAlignment="1" applyProtection="1"/>
    <xf numFmtId="164" fontId="14" fillId="5" borderId="0" xfId="2" applyNumberFormat="1" applyFont="1" applyFill="1" applyBorder="1" applyAlignment="1" applyProtection="1">
      <alignment horizontal="center" vertical="center"/>
    </xf>
    <xf numFmtId="0" fontId="14" fillId="6" borderId="0" xfId="2" applyFont="1" applyFill="1" applyProtection="1"/>
    <xf numFmtId="164" fontId="17" fillId="6" borderId="0" xfId="2" applyNumberFormat="1" applyFont="1" applyFill="1" applyProtection="1"/>
    <xf numFmtId="164" fontId="14" fillId="0" borderId="0" xfId="2" applyNumberFormat="1" applyFont="1" applyProtection="1"/>
    <xf numFmtId="0" fontId="5" fillId="0" borderId="0" xfId="0" applyFont="1" applyProtection="1"/>
    <xf numFmtId="164" fontId="5" fillId="0" borderId="0" xfId="2" applyNumberFormat="1" applyFont="1" applyProtection="1"/>
    <xf numFmtId="41" fontId="14" fillId="0" borderId="0" xfId="2" applyNumberFormat="1" applyFont="1" applyProtection="1"/>
    <xf numFmtId="0" fontId="5" fillId="0" borderId="0" xfId="2" applyFont="1" applyAlignment="1" applyProtection="1">
      <alignment horizontal="center"/>
    </xf>
    <xf numFmtId="0" fontId="18" fillId="0" borderId="5" xfId="5" applyNumberFormat="1" applyFont="1" applyFill="1" applyBorder="1" applyAlignment="1" applyProtection="1">
      <alignment horizontal="center"/>
      <protection locked="0"/>
    </xf>
    <xf numFmtId="49" fontId="5" fillId="13" borderId="0" xfId="2" applyNumberFormat="1" applyFont="1" applyFill="1" applyBorder="1" applyProtection="1"/>
    <xf numFmtId="0" fontId="5" fillId="13" borderId="0" xfId="3" applyFont="1" applyFill="1" applyBorder="1" applyAlignment="1" applyProtection="1"/>
    <xf numFmtId="0" fontId="14" fillId="13" borderId="0" xfId="2" applyFont="1" applyFill="1" applyBorder="1" applyAlignment="1" applyProtection="1"/>
    <xf numFmtId="0" fontId="32" fillId="13" borderId="0" xfId="2" applyFont="1" applyFill="1" applyBorder="1" applyAlignment="1" applyProtection="1"/>
    <xf numFmtId="0" fontId="15" fillId="13" borderId="0" xfId="2" applyFont="1" applyFill="1" applyBorder="1" applyAlignment="1" applyProtection="1">
      <alignment horizontal="right"/>
    </xf>
    <xf numFmtId="0" fontId="14" fillId="13" borderId="0" xfId="2" applyFont="1" applyFill="1" applyBorder="1" applyProtection="1"/>
    <xf numFmtId="0" fontId="16" fillId="13" borderId="0" xfId="2" applyFont="1" applyFill="1" applyBorder="1" applyAlignment="1" applyProtection="1">
      <alignment horizontal="right"/>
    </xf>
    <xf numFmtId="0" fontId="5" fillId="13" borderId="0" xfId="2" applyFont="1" applyFill="1" applyBorder="1" applyAlignment="1" applyProtection="1">
      <alignment horizontal="right"/>
    </xf>
    <xf numFmtId="49" fontId="14" fillId="13" borderId="0" xfId="2" applyNumberFormat="1" applyFont="1" applyFill="1" applyBorder="1" applyProtection="1"/>
    <xf numFmtId="0" fontId="5" fillId="13" borderId="0" xfId="2" applyFont="1" applyFill="1" applyBorder="1" applyAlignment="1" applyProtection="1"/>
    <xf numFmtId="49" fontId="25" fillId="13" borderId="0" xfId="2" applyNumberFormat="1" applyFont="1" applyFill="1" applyBorder="1" applyAlignment="1" applyProtection="1">
      <alignment horizontal="left"/>
    </xf>
    <xf numFmtId="49" fontId="15" fillId="9" borderId="1" xfId="2" applyNumberFormat="1" applyFont="1" applyFill="1" applyBorder="1" applyAlignment="1" applyProtection="1">
      <alignment horizontal="center"/>
    </xf>
    <xf numFmtId="0" fontId="19" fillId="13" borderId="0" xfId="2" applyFont="1" applyFill="1" applyBorder="1" applyAlignment="1" applyProtection="1">
      <alignment horizontal="left"/>
    </xf>
    <xf numFmtId="0" fontId="35" fillId="13" borderId="0" xfId="2" applyFont="1" applyFill="1" applyBorder="1" applyAlignment="1" applyProtection="1"/>
    <xf numFmtId="0" fontId="19" fillId="13" borderId="0" xfId="2" applyFont="1" applyFill="1" applyBorder="1" applyAlignment="1" applyProtection="1">
      <alignment horizontal="left" vertical="top"/>
    </xf>
    <xf numFmtId="0" fontId="18" fillId="13" borderId="0" xfId="4" applyFont="1" applyFill="1" applyBorder="1" applyAlignment="1" applyProtection="1">
      <alignment horizontal="center"/>
    </xf>
    <xf numFmtId="49" fontId="14" fillId="13" borderId="18" xfId="2" applyNumberFormat="1" applyFont="1" applyFill="1" applyBorder="1" applyAlignment="1" applyProtection="1">
      <alignment wrapText="1"/>
    </xf>
    <xf numFmtId="0" fontId="14" fillId="13" borderId="18" xfId="2" applyFont="1" applyFill="1" applyBorder="1" applyAlignment="1" applyProtection="1"/>
    <xf numFmtId="0" fontId="5" fillId="13" borderId="18" xfId="2" applyFont="1" applyFill="1" applyBorder="1" applyAlignment="1" applyProtection="1"/>
    <xf numFmtId="0" fontId="14" fillId="0" borderId="0" xfId="2" applyFont="1" applyFill="1" applyAlignment="1" applyProtection="1">
      <alignment vertical="center"/>
    </xf>
    <xf numFmtId="49" fontId="26" fillId="13" borderId="22" xfId="2" applyNumberFormat="1" applyFont="1" applyFill="1" applyBorder="1" applyAlignment="1" applyProtection="1">
      <alignment horizontal="center" vertical="center"/>
    </xf>
    <xf numFmtId="49" fontId="17" fillId="13" borderId="26" xfId="2" applyNumberFormat="1" applyFont="1" applyFill="1" applyBorder="1" applyAlignment="1" applyProtection="1">
      <alignment horizontal="center"/>
    </xf>
    <xf numFmtId="49" fontId="17" fillId="13" borderId="63" xfId="2" applyNumberFormat="1" applyFont="1" applyFill="1" applyBorder="1" applyAlignment="1" applyProtection="1">
      <alignment horizontal="center"/>
    </xf>
    <xf numFmtId="49" fontId="17" fillId="13" borderId="65" xfId="2" applyNumberFormat="1" applyFont="1" applyFill="1" applyBorder="1" applyAlignment="1" applyProtection="1">
      <alignment horizontal="center"/>
    </xf>
    <xf numFmtId="0" fontId="17" fillId="13" borderId="63" xfId="2" applyFont="1" applyFill="1" applyBorder="1" applyAlignment="1" applyProtection="1">
      <alignment horizontal="center"/>
    </xf>
    <xf numFmtId="0" fontId="17" fillId="13" borderId="27" xfId="2" applyFont="1" applyFill="1" applyBorder="1" applyAlignment="1" applyProtection="1">
      <alignment horizontal="center"/>
    </xf>
    <xf numFmtId="49" fontId="17" fillId="13" borderId="17" xfId="2" applyNumberFormat="1" applyFont="1" applyFill="1" applyBorder="1" applyAlignment="1" applyProtection="1">
      <alignment horizontal="center"/>
    </xf>
    <xf numFmtId="0" fontId="17" fillId="13" borderId="20" xfId="2" applyFont="1" applyFill="1" applyBorder="1" applyAlignment="1" applyProtection="1">
      <alignment horizontal="left"/>
    </xf>
    <xf numFmtId="0" fontId="17" fillId="13" borderId="18" xfId="2" applyFont="1" applyFill="1" applyBorder="1" applyAlignment="1" applyProtection="1">
      <alignment horizontal="left"/>
    </xf>
    <xf numFmtId="49" fontId="17" fillId="13" borderId="5" xfId="2" applyNumberFormat="1" applyFont="1" applyFill="1" applyBorder="1" applyAlignment="1" applyProtection="1">
      <alignment horizontal="center"/>
    </xf>
    <xf numFmtId="49" fontId="17" fillId="13" borderId="25" xfId="2" applyNumberFormat="1" applyFont="1" applyFill="1" applyBorder="1" applyAlignment="1" applyProtection="1">
      <alignment horizontal="center"/>
    </xf>
    <xf numFmtId="49" fontId="15" fillId="13" borderId="23" xfId="2" applyNumberFormat="1" applyFont="1" applyFill="1" applyBorder="1" applyAlignment="1" applyProtection="1">
      <alignment horizontal="center" vertical="center"/>
    </xf>
    <xf numFmtId="49" fontId="15" fillId="13" borderId="60" xfId="2" applyNumberFormat="1" applyFont="1" applyFill="1" applyBorder="1" applyAlignment="1" applyProtection="1">
      <alignment horizontal="center" vertical="center"/>
    </xf>
    <xf numFmtId="40" fontId="15" fillId="8" borderId="60" xfId="2" applyNumberFormat="1" applyFont="1" applyFill="1" applyBorder="1" applyAlignment="1" applyProtection="1"/>
    <xf numFmtId="40" fontId="15" fillId="8" borderId="61" xfId="2" applyNumberFormat="1" applyFont="1" applyFill="1" applyBorder="1" applyAlignment="1" applyProtection="1"/>
    <xf numFmtId="49" fontId="39" fillId="6" borderId="0" xfId="2" applyNumberFormat="1" applyFont="1" applyFill="1" applyProtection="1"/>
    <xf numFmtId="0" fontId="14" fillId="6" borderId="0" xfId="2" applyFont="1" applyFill="1" applyAlignment="1" applyProtection="1">
      <alignment horizontal="center"/>
    </xf>
    <xf numFmtId="49" fontId="14" fillId="0" borderId="0" xfId="2" applyNumberFormat="1" applyFont="1" applyFill="1" applyProtection="1"/>
    <xf numFmtId="0" fontId="14" fillId="0" borderId="0" xfId="2" applyFont="1" applyFill="1" applyAlignment="1" applyProtection="1">
      <alignment horizontal="center"/>
    </xf>
    <xf numFmtId="49" fontId="14" fillId="0" borderId="0" xfId="2" applyNumberFormat="1" applyFont="1" applyProtection="1"/>
    <xf numFmtId="0" fontId="14" fillId="0" borderId="0" xfId="2" applyFont="1" applyAlignment="1" applyProtection="1">
      <alignment horizontal="center"/>
    </xf>
    <xf numFmtId="49" fontId="5" fillId="0" borderId="0" xfId="2" applyNumberFormat="1" applyFont="1" applyProtection="1"/>
    <xf numFmtId="0" fontId="17" fillId="2" borderId="0" xfId="2" applyFont="1" applyFill="1" applyBorder="1" applyAlignment="1" applyProtection="1">
      <alignment vertical="center"/>
    </xf>
    <xf numFmtId="0" fontId="17" fillId="13" borderId="0" xfId="2" applyFont="1" applyFill="1" applyBorder="1" applyAlignment="1" applyProtection="1">
      <alignment vertical="center"/>
    </xf>
    <xf numFmtId="168" fontId="18" fillId="6" borderId="56" xfId="7" applyNumberFormat="1" applyFont="1" applyFill="1" applyBorder="1" applyAlignment="1" applyProtection="1">
      <alignment horizontal="center"/>
      <protection locked="0"/>
    </xf>
    <xf numFmtId="168" fontId="18" fillId="6" borderId="48" xfId="7" applyNumberFormat="1" applyFont="1" applyFill="1" applyBorder="1" applyAlignment="1" applyProtection="1">
      <alignment horizontal="center"/>
      <protection locked="0"/>
    </xf>
    <xf numFmtId="0" fontId="15" fillId="7" borderId="45" xfId="2" applyFont="1" applyFill="1" applyBorder="1" applyAlignment="1" applyProtection="1">
      <alignment horizontal="center" vertical="center" wrapText="1"/>
    </xf>
    <xf numFmtId="0" fontId="15" fillId="7" borderId="47" xfId="2" applyFont="1" applyFill="1" applyBorder="1" applyAlignment="1" applyProtection="1">
      <alignment horizontal="center" vertical="center" wrapText="1"/>
    </xf>
    <xf numFmtId="164" fontId="20" fillId="9" borderId="57" xfId="2" applyNumberFormat="1" applyFont="1" applyFill="1" applyBorder="1" applyAlignment="1" applyProtection="1">
      <alignment horizontal="center" vertical="center" wrapText="1"/>
    </xf>
    <xf numFmtId="164" fontId="20" fillId="9" borderId="55" xfId="2" applyNumberFormat="1" applyFont="1" applyFill="1" applyBorder="1" applyAlignment="1" applyProtection="1">
      <alignment horizontal="center" vertical="center" wrapText="1"/>
    </xf>
    <xf numFmtId="164" fontId="15" fillId="9" borderId="9" xfId="2" applyNumberFormat="1" applyFont="1" applyFill="1" applyBorder="1" applyAlignment="1" applyProtection="1">
      <alignment horizontal="center"/>
    </xf>
    <xf numFmtId="164" fontId="15" fillId="9" borderId="66" xfId="2" applyNumberFormat="1" applyFont="1" applyFill="1" applyBorder="1" applyAlignment="1" applyProtection="1">
      <alignment horizontal="center"/>
    </xf>
    <xf numFmtId="8" fontId="20" fillId="10" borderId="58" xfId="2" applyNumberFormat="1" applyFont="1" applyFill="1" applyBorder="1" applyAlignment="1" applyProtection="1">
      <alignment horizontal="center"/>
      <protection locked="0"/>
    </xf>
    <xf numFmtId="8" fontId="20" fillId="10" borderId="59" xfId="2" applyNumberFormat="1" applyFont="1" applyFill="1" applyBorder="1" applyAlignment="1" applyProtection="1">
      <alignment horizontal="center"/>
      <protection locked="0"/>
    </xf>
    <xf numFmtId="164" fontId="15" fillId="9" borderId="56" xfId="2" applyNumberFormat="1" applyFont="1" applyFill="1" applyBorder="1" applyAlignment="1" applyProtection="1">
      <alignment horizontal="center"/>
    </xf>
    <xf numFmtId="164" fontId="15" fillId="9" borderId="47" xfId="2" applyNumberFormat="1" applyFont="1" applyFill="1" applyBorder="1" applyAlignment="1" applyProtection="1">
      <alignment horizontal="center"/>
    </xf>
    <xf numFmtId="169" fontId="20" fillId="10" borderId="60" xfId="2" applyNumberFormat="1" applyFont="1" applyFill="1" applyBorder="1" applyAlignment="1" applyProtection="1">
      <alignment horizontal="center"/>
      <protection locked="0"/>
    </xf>
    <xf numFmtId="169" fontId="20" fillId="10" borderId="61" xfId="2" applyNumberFormat="1" applyFont="1" applyFill="1" applyBorder="1" applyAlignment="1" applyProtection="1">
      <alignment horizontal="center"/>
      <protection locked="0"/>
    </xf>
    <xf numFmtId="0" fontId="18" fillId="6" borderId="2" xfId="7" applyNumberFormat="1" applyFont="1" applyFill="1" applyBorder="1" applyAlignment="1" applyProtection="1">
      <alignment horizontal="center"/>
      <protection locked="0"/>
    </xf>
    <xf numFmtId="0" fontId="18" fillId="6" borderId="24" xfId="7" applyNumberFormat="1" applyFont="1" applyFill="1" applyBorder="1" applyAlignment="1" applyProtection="1">
      <alignment horizontal="center"/>
      <protection locked="0"/>
    </xf>
    <xf numFmtId="0" fontId="19" fillId="7" borderId="22" xfId="2" applyFont="1" applyFill="1" applyBorder="1" applyAlignment="1" applyProtection="1">
      <alignment horizontal="center" vertical="center" wrapText="1"/>
    </xf>
    <xf numFmtId="0" fontId="19" fillId="7" borderId="4" xfId="2" applyFont="1" applyFill="1" applyBorder="1" applyAlignment="1" applyProtection="1">
      <alignment horizontal="center" vertical="center" wrapText="1"/>
    </xf>
    <xf numFmtId="166" fontId="18" fillId="6" borderId="2" xfId="7" applyNumberFormat="1" applyFont="1" applyFill="1" applyBorder="1" applyAlignment="1" applyProtection="1">
      <alignment horizontal="center"/>
      <protection locked="0"/>
    </xf>
    <xf numFmtId="166" fontId="18" fillId="6" borderId="24" xfId="7" applyNumberFormat="1" applyFont="1" applyFill="1" applyBorder="1" applyAlignment="1" applyProtection="1">
      <alignment horizontal="center"/>
      <protection locked="0"/>
    </xf>
    <xf numFmtId="41" fontId="33" fillId="7" borderId="22" xfId="2" applyNumberFormat="1" applyFont="1" applyFill="1" applyBorder="1" applyAlignment="1" applyProtection="1">
      <alignment horizontal="center" vertical="center" wrapText="1"/>
    </xf>
    <xf numFmtId="41" fontId="33" fillId="7" borderId="4" xfId="2" applyNumberFormat="1" applyFont="1" applyFill="1" applyBorder="1" applyAlignment="1" applyProtection="1">
      <alignment horizontal="center" vertical="center" wrapText="1"/>
    </xf>
    <xf numFmtId="167" fontId="18" fillId="6" borderId="2" xfId="7" applyNumberFormat="1" applyFont="1" applyFill="1" applyBorder="1" applyAlignment="1" applyProtection="1">
      <alignment horizontal="center"/>
      <protection locked="0"/>
    </xf>
    <xf numFmtId="167" fontId="18" fillId="6" borderId="24" xfId="7" applyNumberFormat="1" applyFont="1" applyFill="1" applyBorder="1" applyAlignment="1" applyProtection="1">
      <alignment horizontal="center"/>
      <protection locked="0"/>
    </xf>
    <xf numFmtId="0" fontId="19" fillId="7" borderId="22" xfId="7" applyFont="1" applyFill="1" applyBorder="1" applyAlignment="1" applyProtection="1">
      <alignment horizontal="center" vertical="center" wrapText="1"/>
    </xf>
    <xf numFmtId="0" fontId="19" fillId="7" borderId="4" xfId="7" applyFont="1" applyFill="1" applyBorder="1" applyAlignment="1" applyProtection="1">
      <alignment horizontal="center" vertical="center" wrapText="1"/>
    </xf>
    <xf numFmtId="164" fontId="24" fillId="7" borderId="11" xfId="0" applyNumberFormat="1" applyFont="1" applyFill="1" applyBorder="1" applyAlignment="1" applyProtection="1">
      <alignment horizontal="center" vertical="center" wrapText="1"/>
    </xf>
    <xf numFmtId="164" fontId="24" fillId="7" borderId="12" xfId="0" applyNumberFormat="1" applyFont="1" applyFill="1" applyBorder="1" applyAlignment="1" applyProtection="1">
      <alignment horizontal="center" vertical="center" wrapText="1"/>
    </xf>
    <xf numFmtId="164" fontId="24" fillId="7" borderId="13" xfId="0" applyNumberFormat="1" applyFont="1" applyFill="1" applyBorder="1" applyAlignment="1" applyProtection="1">
      <alignment horizontal="center" vertical="center" wrapText="1"/>
    </xf>
    <xf numFmtId="164" fontId="19" fillId="7" borderId="49" xfId="2" applyNumberFormat="1" applyFont="1" applyFill="1" applyBorder="1" applyAlignment="1" applyProtection="1">
      <alignment horizontal="center" vertical="center"/>
    </xf>
    <xf numFmtId="164" fontId="19" fillId="7" borderId="50" xfId="2" applyNumberFormat="1" applyFont="1" applyFill="1" applyBorder="1" applyAlignment="1" applyProtection="1">
      <alignment horizontal="center" vertical="center"/>
    </xf>
    <xf numFmtId="164" fontId="19" fillId="7" borderId="10" xfId="2" applyNumberFormat="1" applyFont="1" applyFill="1" applyBorder="1" applyAlignment="1" applyProtection="1">
      <alignment horizontal="center" vertical="center"/>
    </xf>
    <xf numFmtId="0" fontId="25" fillId="7" borderId="49" xfId="2" applyFont="1" applyFill="1" applyBorder="1" applyAlignment="1" applyProtection="1">
      <alignment horizontal="center" vertical="center"/>
    </xf>
    <xf numFmtId="0" fontId="25" fillId="7" borderId="50" xfId="2" applyFont="1" applyFill="1" applyBorder="1" applyAlignment="1" applyProtection="1">
      <alignment horizontal="center" vertical="center"/>
    </xf>
    <xf numFmtId="0" fontId="25" fillId="7" borderId="10" xfId="2" applyFont="1" applyFill="1" applyBorder="1" applyAlignment="1" applyProtection="1">
      <alignment horizontal="center" vertical="center"/>
    </xf>
    <xf numFmtId="164" fontId="25" fillId="7" borderId="51" xfId="2" applyNumberFormat="1" applyFont="1" applyFill="1" applyBorder="1" applyAlignment="1" applyProtection="1">
      <alignment horizontal="center" vertical="center" wrapText="1"/>
    </xf>
    <xf numFmtId="164" fontId="25" fillId="7" borderId="52" xfId="2" applyNumberFormat="1" applyFont="1" applyFill="1" applyBorder="1" applyAlignment="1" applyProtection="1">
      <alignment horizontal="center" vertical="center" wrapText="1"/>
    </xf>
    <xf numFmtId="0" fontId="18" fillId="6" borderId="31" xfId="3" applyFont="1" applyFill="1" applyBorder="1" applyAlignment="1" applyProtection="1">
      <alignment horizontal="center"/>
      <protection locked="0"/>
    </xf>
    <xf numFmtId="0" fontId="18" fillId="6" borderId="32" xfId="3" applyFont="1" applyFill="1" applyBorder="1" applyAlignment="1" applyProtection="1">
      <alignment horizontal="center"/>
      <protection locked="0"/>
    </xf>
    <xf numFmtId="0" fontId="18" fillId="6" borderId="20" xfId="3" applyFont="1" applyFill="1" applyBorder="1" applyAlignment="1" applyProtection="1">
      <alignment horizontal="center"/>
      <protection locked="0"/>
    </xf>
    <xf numFmtId="0" fontId="18" fillId="6" borderId="21" xfId="3" applyFont="1" applyFill="1" applyBorder="1" applyAlignment="1" applyProtection="1">
      <alignment horizontal="center"/>
      <protection locked="0"/>
    </xf>
    <xf numFmtId="0" fontId="25" fillId="3" borderId="22" xfId="2" applyFont="1" applyFill="1" applyBorder="1" applyAlignment="1" applyProtection="1">
      <alignment horizontal="center" vertical="center" wrapText="1"/>
    </xf>
    <xf numFmtId="0" fontId="25" fillId="3" borderId="4" xfId="2" applyFont="1" applyFill="1" applyBorder="1" applyAlignment="1" applyProtection="1">
      <alignment horizontal="center" vertical="center" wrapText="1"/>
    </xf>
    <xf numFmtId="0" fontId="25" fillId="3" borderId="2" xfId="2" applyFont="1" applyFill="1" applyBorder="1" applyAlignment="1" applyProtection="1">
      <alignment horizontal="center" vertical="center" wrapText="1"/>
    </xf>
    <xf numFmtId="0" fontId="25" fillId="3" borderId="24" xfId="2" applyFont="1" applyFill="1" applyBorder="1" applyAlignment="1" applyProtection="1">
      <alignment horizontal="center" vertical="center" wrapText="1"/>
    </xf>
    <xf numFmtId="165" fontId="25" fillId="7" borderId="22" xfId="2" applyNumberFormat="1" applyFont="1" applyFill="1" applyBorder="1" applyAlignment="1" applyProtection="1">
      <alignment horizontal="left" vertical="center" wrapText="1"/>
    </xf>
    <xf numFmtId="165" fontId="25" fillId="7" borderId="3" xfId="2" applyNumberFormat="1" applyFont="1" applyFill="1" applyBorder="1" applyAlignment="1" applyProtection="1">
      <alignment horizontal="left" vertical="center" wrapText="1"/>
    </xf>
    <xf numFmtId="165" fontId="25" fillId="7" borderId="4" xfId="2" applyNumberFormat="1" applyFont="1" applyFill="1" applyBorder="1" applyAlignment="1" applyProtection="1">
      <alignment horizontal="left" vertical="center" wrapText="1"/>
    </xf>
    <xf numFmtId="0" fontId="25" fillId="7" borderId="33" xfId="2" applyFont="1" applyFill="1" applyBorder="1" applyAlignment="1" applyProtection="1">
      <alignment horizontal="left" vertical="center"/>
    </xf>
    <xf numFmtId="0" fontId="25" fillId="7" borderId="34" xfId="2" applyFont="1" applyFill="1" applyBorder="1" applyAlignment="1" applyProtection="1">
      <alignment horizontal="left" vertical="center"/>
    </xf>
    <xf numFmtId="0" fontId="25" fillId="7" borderId="35" xfId="2" applyFont="1" applyFill="1" applyBorder="1" applyAlignment="1" applyProtection="1">
      <alignment horizontal="left" vertical="center"/>
    </xf>
    <xf numFmtId="164" fontId="19" fillId="7" borderId="45" xfId="0" applyNumberFormat="1" applyFont="1" applyFill="1" applyBorder="1" applyAlignment="1" applyProtection="1">
      <alignment horizontal="center" vertical="center" wrapText="1"/>
    </xf>
    <xf numFmtId="164" fontId="19" fillId="7" borderId="46" xfId="0" applyNumberFormat="1" applyFont="1" applyFill="1" applyBorder="1" applyAlignment="1" applyProtection="1">
      <alignment horizontal="center" vertical="center" wrapText="1"/>
    </xf>
    <xf numFmtId="164" fontId="19" fillId="7" borderId="47" xfId="0" applyNumberFormat="1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wrapText="1"/>
    </xf>
    <xf numFmtId="0" fontId="19" fillId="3" borderId="16" xfId="2" applyFont="1" applyFill="1" applyBorder="1" applyAlignment="1" applyProtection="1">
      <alignment horizontal="center" wrapText="1"/>
    </xf>
    <xf numFmtId="0" fontId="19" fillId="3" borderId="20" xfId="2" applyFont="1" applyFill="1" applyBorder="1" applyAlignment="1" applyProtection="1">
      <alignment horizontal="center" wrapText="1"/>
    </xf>
    <xf numFmtId="0" fontId="19" fillId="3" borderId="21" xfId="2" applyFont="1" applyFill="1" applyBorder="1" applyAlignment="1" applyProtection="1">
      <alignment horizontal="center" wrapText="1"/>
    </xf>
    <xf numFmtId="39" fontId="7" fillId="7" borderId="18" xfId="2" applyNumberFormat="1" applyFont="1" applyFill="1" applyBorder="1" applyAlignment="1" applyProtection="1">
      <alignment horizontal="center"/>
    </xf>
    <xf numFmtId="39" fontId="7" fillId="7" borderId="19" xfId="2" applyNumberFormat="1" applyFont="1" applyFill="1" applyBorder="1" applyAlignment="1" applyProtection="1">
      <alignment horizontal="center"/>
    </xf>
    <xf numFmtId="49" fontId="25" fillId="7" borderId="22" xfId="6" applyNumberFormat="1" applyFont="1" applyFill="1" applyBorder="1" applyAlignment="1" applyProtection="1">
      <alignment horizontal="center" vertical="center" wrapText="1"/>
    </xf>
    <xf numFmtId="49" fontId="25" fillId="7" borderId="3" xfId="6" applyNumberFormat="1" applyFont="1" applyFill="1" applyBorder="1" applyAlignment="1" applyProtection="1">
      <alignment horizontal="center" vertical="center" wrapText="1"/>
    </xf>
    <xf numFmtId="49" fontId="25" fillId="7" borderId="4" xfId="6" applyNumberFormat="1" applyFont="1" applyFill="1" applyBorder="1" applyAlignment="1" applyProtection="1">
      <alignment horizontal="center" vertical="center" wrapText="1"/>
    </xf>
    <xf numFmtId="0" fontId="19" fillId="3" borderId="31" xfId="2" applyFont="1" applyFill="1" applyBorder="1" applyAlignment="1" applyProtection="1">
      <alignment horizontal="center" vertical="center"/>
    </xf>
    <xf numFmtId="0" fontId="19" fillId="3" borderId="30" xfId="2" applyFont="1" applyFill="1" applyBorder="1" applyAlignment="1" applyProtection="1">
      <alignment horizontal="center" vertical="center"/>
    </xf>
    <xf numFmtId="0" fontId="19" fillId="3" borderId="32" xfId="2" applyFont="1" applyFill="1" applyBorder="1" applyAlignment="1" applyProtection="1">
      <alignment horizontal="center" vertical="center"/>
    </xf>
    <xf numFmtId="49" fontId="19" fillId="3" borderId="20" xfId="2" applyNumberFormat="1" applyFont="1" applyFill="1" applyBorder="1" applyAlignment="1" applyProtection="1">
      <alignment horizontal="center" vertical="center"/>
    </xf>
    <xf numFmtId="49" fontId="19" fillId="3" borderId="19" xfId="2" applyNumberFormat="1" applyFont="1" applyFill="1" applyBorder="1" applyAlignment="1" applyProtection="1">
      <alignment horizontal="center" vertical="center"/>
    </xf>
    <xf numFmtId="49" fontId="19" fillId="3" borderId="21" xfId="2" applyNumberFormat="1" applyFont="1" applyFill="1" applyBorder="1" applyAlignment="1" applyProtection="1">
      <alignment horizontal="center" vertical="center"/>
    </xf>
    <xf numFmtId="164" fontId="25" fillId="7" borderId="22" xfId="0" applyNumberFormat="1" applyFont="1" applyFill="1" applyBorder="1" applyAlignment="1" applyProtection="1">
      <alignment horizontal="center" vertical="center" wrapText="1"/>
    </xf>
    <xf numFmtId="164" fontId="25" fillId="7" borderId="3" xfId="0" applyNumberFormat="1" applyFont="1" applyFill="1" applyBorder="1" applyAlignment="1" applyProtection="1">
      <alignment horizontal="center" vertical="center" wrapText="1"/>
    </xf>
    <xf numFmtId="164" fontId="25" fillId="7" borderId="4" xfId="0" applyNumberFormat="1" applyFont="1" applyFill="1" applyBorder="1" applyAlignment="1" applyProtection="1">
      <alignment horizontal="center" vertical="center" wrapText="1"/>
    </xf>
    <xf numFmtId="40" fontId="15" fillId="0" borderId="2" xfId="2" applyNumberFormat="1" applyFont="1" applyFill="1" applyBorder="1" applyAlignment="1" applyProtection="1">
      <protection locked="0"/>
    </xf>
    <xf numFmtId="40" fontId="15" fillId="0" borderId="24" xfId="2" applyNumberFormat="1" applyFont="1" applyFill="1" applyBorder="1" applyAlignment="1" applyProtection="1">
      <protection locked="0"/>
    </xf>
    <xf numFmtId="40" fontId="15" fillId="0" borderId="37" xfId="2" applyNumberFormat="1" applyFont="1" applyFill="1" applyBorder="1" applyAlignment="1" applyProtection="1">
      <protection locked="0"/>
    </xf>
    <xf numFmtId="40" fontId="15" fillId="0" borderId="38" xfId="2" applyNumberFormat="1" applyFont="1" applyFill="1" applyBorder="1" applyAlignment="1" applyProtection="1">
      <protection locked="0"/>
    </xf>
    <xf numFmtId="0" fontId="25" fillId="7" borderId="39" xfId="2" applyFont="1" applyFill="1" applyBorder="1" applyAlignment="1" applyProtection="1">
      <alignment horizontal="center" vertical="center"/>
    </xf>
    <xf numFmtId="0" fontId="25" fillId="7" borderId="40" xfId="2" applyFont="1" applyFill="1" applyBorder="1" applyAlignment="1" applyProtection="1">
      <alignment horizontal="center" vertical="center"/>
    </xf>
    <xf numFmtId="0" fontId="25" fillId="7" borderId="41" xfId="2" applyFont="1" applyFill="1" applyBorder="1" applyAlignment="1" applyProtection="1">
      <alignment horizontal="center" vertical="center"/>
    </xf>
    <xf numFmtId="40" fontId="15" fillId="8" borderId="43" xfId="2" applyNumberFormat="1" applyFont="1" applyFill="1" applyBorder="1" applyAlignment="1" applyProtection="1"/>
    <xf numFmtId="40" fontId="15" fillId="8" borderId="44" xfId="2" applyNumberFormat="1" applyFont="1" applyFill="1" applyBorder="1" applyAlignment="1" applyProtection="1"/>
    <xf numFmtId="0" fontId="18" fillId="5" borderId="2" xfId="4" applyNumberFormat="1" applyFont="1" applyFill="1" applyBorder="1" applyAlignment="1" applyProtection="1">
      <alignment horizontal="left"/>
      <protection locked="0"/>
    </xf>
    <xf numFmtId="0" fontId="18" fillId="5" borderId="3" xfId="4" applyNumberFormat="1" applyFont="1" applyFill="1" applyBorder="1" applyAlignment="1" applyProtection="1">
      <alignment horizontal="left"/>
      <protection locked="0"/>
    </xf>
    <xf numFmtId="0" fontId="18" fillId="5" borderId="4" xfId="4" applyNumberFormat="1" applyFont="1" applyFill="1" applyBorder="1" applyAlignment="1" applyProtection="1">
      <alignment horizontal="left"/>
      <protection locked="0"/>
    </xf>
    <xf numFmtId="0" fontId="18" fillId="5" borderId="2" xfId="4" applyFont="1" applyFill="1" applyBorder="1" applyAlignment="1" applyProtection="1">
      <alignment horizontal="left"/>
      <protection locked="0"/>
    </xf>
    <xf numFmtId="0" fontId="18" fillId="5" borderId="3" xfId="4" applyFont="1" applyFill="1" applyBorder="1" applyAlignment="1" applyProtection="1">
      <alignment horizontal="left"/>
      <protection locked="0"/>
    </xf>
    <xf numFmtId="0" fontId="18" fillId="5" borderId="4" xfId="4" applyFont="1" applyFill="1" applyBorder="1" applyAlignment="1" applyProtection="1">
      <alignment horizontal="left"/>
      <protection locked="0"/>
    </xf>
    <xf numFmtId="39" fontId="7" fillId="7" borderId="7" xfId="2" applyNumberFormat="1" applyFont="1" applyFill="1" applyBorder="1" applyAlignment="1" applyProtection="1">
      <alignment horizontal="center"/>
    </xf>
    <xf numFmtId="39" fontId="7" fillId="7" borderId="8" xfId="2" applyNumberFormat="1" applyFont="1" applyFill="1" applyBorder="1" applyAlignment="1" applyProtection="1">
      <alignment horizontal="center"/>
    </xf>
    <xf numFmtId="0" fontId="19" fillId="3" borderId="9" xfId="2" applyFont="1" applyFill="1" applyBorder="1" applyAlignment="1" applyProtection="1">
      <alignment horizontal="center" wrapText="1"/>
    </xf>
    <xf numFmtId="0" fontId="19" fillId="3" borderId="10" xfId="2" applyFont="1" applyFill="1" applyBorder="1" applyAlignment="1" applyProtection="1">
      <alignment horizontal="center" wrapText="1"/>
    </xf>
    <xf numFmtId="0" fontId="32" fillId="0" borderId="2" xfId="4" applyNumberFormat="1" applyFont="1" applyFill="1" applyBorder="1" applyAlignment="1" applyProtection="1">
      <alignment horizontal="left"/>
      <protection locked="0"/>
    </xf>
    <xf numFmtId="0" fontId="32" fillId="0" borderId="3" xfId="4" applyNumberFormat="1" applyFont="1" applyFill="1" applyBorder="1" applyAlignment="1" applyProtection="1">
      <alignment horizontal="left"/>
      <protection locked="0"/>
    </xf>
    <xf numFmtId="0" fontId="32" fillId="0" borderId="3" xfId="4" applyNumberFormat="1" applyFont="1" applyFill="1" applyBorder="1" applyAlignment="1" applyProtection="1">
      <alignment horizontal="center"/>
      <protection locked="0"/>
    </xf>
    <xf numFmtId="0" fontId="32" fillId="0" borderId="4" xfId="4" applyNumberFormat="1" applyFont="1" applyFill="1" applyBorder="1" applyAlignment="1" applyProtection="1">
      <alignment horizontal="center"/>
      <protection locked="0"/>
    </xf>
    <xf numFmtId="0" fontId="18" fillId="0" borderId="2" xfId="4" applyNumberFormat="1" applyFont="1" applyFill="1" applyBorder="1" applyAlignment="1" applyProtection="1">
      <alignment horizontal="left"/>
      <protection locked="0"/>
    </xf>
    <xf numFmtId="0" fontId="18" fillId="0" borderId="3" xfId="4" applyNumberFormat="1" applyFont="1" applyFill="1" applyBorder="1" applyAlignment="1" applyProtection="1">
      <alignment horizontal="left"/>
      <protection locked="0"/>
    </xf>
    <xf numFmtId="0" fontId="18" fillId="0" borderId="4" xfId="4" applyNumberFormat="1" applyFont="1" applyFill="1" applyBorder="1" applyAlignment="1" applyProtection="1">
      <alignment horizontal="left"/>
      <protection locked="0"/>
    </xf>
    <xf numFmtId="0" fontId="18" fillId="0" borderId="2" xfId="4" applyFont="1" applyFill="1" applyBorder="1" applyAlignment="1" applyProtection="1">
      <alignment horizontal="left"/>
      <protection locked="0"/>
    </xf>
    <xf numFmtId="0" fontId="18" fillId="0" borderId="3" xfId="4" applyFont="1" applyFill="1" applyBorder="1" applyAlignment="1" applyProtection="1">
      <alignment horizontal="left"/>
      <protection locked="0"/>
    </xf>
    <xf numFmtId="0" fontId="18" fillId="0" borderId="4" xfId="4" applyFont="1" applyFill="1" applyBorder="1" applyAlignment="1" applyProtection="1">
      <alignment horizontal="left"/>
      <protection locked="0"/>
    </xf>
    <xf numFmtId="49" fontId="36" fillId="6" borderId="28" xfId="2" applyNumberFormat="1" applyFont="1" applyFill="1" applyBorder="1" applyAlignment="1" applyProtection="1">
      <alignment horizontal="center" vertical="center"/>
    </xf>
    <xf numFmtId="49" fontId="36" fillId="6" borderId="29" xfId="2" applyNumberFormat="1" applyFont="1" applyFill="1" applyBorder="1" applyAlignment="1" applyProtection="1">
      <alignment horizontal="center" vertical="center"/>
    </xf>
    <xf numFmtId="49" fontId="36" fillId="6" borderId="32" xfId="2" applyNumberFormat="1" applyFont="1" applyFill="1" applyBorder="1" applyAlignment="1" applyProtection="1">
      <alignment horizontal="center" vertical="center"/>
    </xf>
    <xf numFmtId="49" fontId="37" fillId="6" borderId="17" xfId="2" applyNumberFormat="1" applyFont="1" applyFill="1" applyBorder="1" applyAlignment="1" applyProtection="1">
      <alignment horizontal="center" vertical="center"/>
    </xf>
    <xf numFmtId="49" fontId="37" fillId="6" borderId="18" xfId="2" applyNumberFormat="1" applyFont="1" applyFill="1" applyBorder="1" applyAlignment="1" applyProtection="1">
      <alignment horizontal="center" vertical="center"/>
    </xf>
    <xf numFmtId="49" fontId="37" fillId="6" borderId="21" xfId="2" applyNumberFormat="1" applyFont="1" applyFill="1" applyBorder="1" applyAlignment="1" applyProtection="1">
      <alignment horizontal="center" vertical="center"/>
    </xf>
    <xf numFmtId="0" fontId="26" fillId="13" borderId="3" xfId="2" applyFont="1" applyFill="1" applyBorder="1" applyAlignment="1" applyProtection="1">
      <alignment horizontal="left" vertical="center"/>
    </xf>
    <xf numFmtId="0" fontId="26" fillId="13" borderId="24" xfId="2" applyFont="1" applyFill="1" applyBorder="1" applyAlignment="1" applyProtection="1">
      <alignment horizontal="left" vertical="center"/>
    </xf>
    <xf numFmtId="49" fontId="17" fillId="13" borderId="31" xfId="2" applyNumberFormat="1" applyFont="1" applyFill="1" applyBorder="1" applyAlignment="1" applyProtection="1">
      <alignment horizontal="center"/>
    </xf>
    <xf numFmtId="49" fontId="17" fillId="13" borderId="29" xfId="2" applyNumberFormat="1" applyFont="1" applyFill="1" applyBorder="1" applyAlignment="1" applyProtection="1">
      <alignment horizontal="center"/>
    </xf>
    <xf numFmtId="49" fontId="17" fillId="13" borderId="30" xfId="2" applyNumberFormat="1" applyFont="1" applyFill="1" applyBorder="1" applyAlignment="1" applyProtection="1">
      <alignment horizontal="center"/>
    </xf>
    <xf numFmtId="0" fontId="17" fillId="13" borderId="64" xfId="2" applyFont="1" applyFill="1" applyBorder="1" applyAlignment="1" applyProtection="1">
      <alignment horizontal="center"/>
    </xf>
    <xf numFmtId="0" fontId="17" fillId="13" borderId="0" xfId="2" applyFont="1" applyFill="1" applyBorder="1" applyAlignment="1" applyProtection="1">
      <alignment horizontal="center"/>
    </xf>
    <xf numFmtId="0" fontId="17" fillId="13" borderId="62" xfId="2" applyFont="1" applyFill="1" applyBorder="1" applyAlignment="1" applyProtection="1">
      <alignment horizontal="center"/>
    </xf>
    <xf numFmtId="0" fontId="17" fillId="13" borderId="18" xfId="2" applyFont="1" applyFill="1" applyBorder="1" applyAlignment="1" applyProtection="1">
      <alignment horizontal="center"/>
    </xf>
    <xf numFmtId="0" fontId="17" fillId="13" borderId="19" xfId="2" applyFont="1" applyFill="1" applyBorder="1" applyAlignment="1" applyProtection="1">
      <alignment horizontal="center"/>
    </xf>
    <xf numFmtId="0" fontId="15" fillId="13" borderId="22" xfId="2" applyFont="1" applyFill="1" applyBorder="1" applyAlignment="1" applyProtection="1">
      <alignment horizontal="right" vertical="center" indent="1"/>
    </xf>
    <xf numFmtId="0" fontId="15" fillId="13" borderId="3" xfId="2" applyFont="1" applyFill="1" applyBorder="1" applyAlignment="1" applyProtection="1">
      <alignment horizontal="right" vertical="center" indent="1"/>
    </xf>
    <xf numFmtId="0" fontId="15" fillId="13" borderId="45" xfId="2" applyFont="1" applyFill="1" applyBorder="1" applyAlignment="1" applyProtection="1">
      <alignment horizontal="right" vertical="center" indent="1"/>
    </xf>
    <xf numFmtId="0" fontId="15" fillId="13" borderId="46" xfId="2" applyFont="1" applyFill="1" applyBorder="1" applyAlignment="1" applyProtection="1">
      <alignment horizontal="right" vertical="center" indent="1"/>
    </xf>
    <xf numFmtId="49" fontId="19" fillId="6" borderId="1" xfId="0" applyNumberFormat="1" applyFont="1" applyFill="1" applyBorder="1" applyAlignment="1">
      <alignment horizontal="center" vertical="center"/>
    </xf>
    <xf numFmtId="49" fontId="19" fillId="6" borderId="5" xfId="0" applyNumberFormat="1" applyFont="1" applyFill="1" applyBorder="1" applyAlignment="1">
      <alignment horizontal="center" vertical="center"/>
    </xf>
    <xf numFmtId="49" fontId="25" fillId="6" borderId="1" xfId="0" applyNumberFormat="1" applyFont="1" applyFill="1" applyBorder="1" applyAlignment="1">
      <alignment horizontal="center" vertical="center"/>
    </xf>
    <xf numFmtId="49" fontId="25" fillId="6" borderId="5" xfId="0" applyNumberFormat="1" applyFont="1" applyFill="1" applyBorder="1" applyAlignment="1">
      <alignment horizontal="center" vertical="center"/>
    </xf>
    <xf numFmtId="49" fontId="25" fillId="11" borderId="1" xfId="0" applyNumberFormat="1" applyFont="1" applyFill="1" applyBorder="1" applyAlignment="1">
      <alignment horizontal="center" vertical="center"/>
    </xf>
    <xf numFmtId="49" fontId="25" fillId="11" borderId="5" xfId="0" applyNumberFormat="1" applyFont="1" applyFill="1" applyBorder="1" applyAlignment="1">
      <alignment horizontal="center" vertical="center"/>
    </xf>
    <xf numFmtId="49" fontId="15" fillId="6" borderId="1" xfId="0" applyNumberFormat="1" applyFont="1" applyFill="1" applyBorder="1" applyAlignment="1">
      <alignment horizontal="center" vertical="center"/>
    </xf>
    <xf numFmtId="49" fontId="15" fillId="6" borderId="63" xfId="0" applyNumberFormat="1" applyFont="1" applyFill="1" applyBorder="1" applyAlignment="1">
      <alignment horizontal="center" vertical="center"/>
    </xf>
    <xf numFmtId="49" fontId="15" fillId="6" borderId="5" xfId="0" applyNumberFormat="1" applyFont="1" applyFill="1" applyBorder="1" applyAlignment="1">
      <alignment horizontal="center" vertical="center"/>
    </xf>
    <xf numFmtId="49" fontId="19" fillId="6" borderId="63" xfId="0" applyNumberFormat="1" applyFont="1" applyFill="1" applyBorder="1" applyAlignment="1">
      <alignment horizontal="center" vertical="center"/>
    </xf>
    <xf numFmtId="49" fontId="5" fillId="6" borderId="0" xfId="31" applyNumberFormat="1" applyFont="1" applyFill="1" applyAlignment="1">
      <alignment vertical="center"/>
    </xf>
    <xf numFmtId="49" fontId="45" fillId="11" borderId="0" xfId="31" applyNumberFormat="1" applyFont="1" applyFill="1" applyBorder="1" applyAlignment="1">
      <alignment vertical="center"/>
    </xf>
    <xf numFmtId="0" fontId="46" fillId="0" borderId="0" xfId="31" applyFont="1" applyAlignment="1">
      <alignment vertical="center"/>
    </xf>
    <xf numFmtId="0" fontId="46" fillId="0" borderId="62" xfId="31" applyFont="1" applyBorder="1" applyAlignment="1">
      <alignment vertical="center"/>
    </xf>
    <xf numFmtId="0" fontId="46" fillId="0" borderId="0" xfId="31" applyFont="1" applyBorder="1" applyAlignment="1">
      <alignment vertical="center"/>
    </xf>
    <xf numFmtId="49" fontId="32" fillId="6" borderId="1" xfId="31" applyNumberFormat="1" applyFont="1" applyFill="1" applyBorder="1" applyAlignment="1">
      <alignment horizontal="center" vertical="center"/>
    </xf>
    <xf numFmtId="0" fontId="32" fillId="0" borderId="5" xfId="31" applyFont="1" applyBorder="1" applyAlignment="1">
      <alignment horizontal="center" vertical="center"/>
    </xf>
    <xf numFmtId="49" fontId="32" fillId="6" borderId="5" xfId="31" applyNumberFormat="1" applyFont="1" applyFill="1" applyBorder="1" applyAlignment="1">
      <alignment horizontal="center" vertical="center"/>
    </xf>
  </cellXfs>
  <cellStyles count="51">
    <cellStyle name="APS" xfId="11" xr:uid="{00000000-0005-0000-0000-000000000000}"/>
    <cellStyle name="Color" xfId="12" xr:uid="{00000000-0005-0000-0000-000001000000}"/>
    <cellStyle name="Comma 2" xfId="13" xr:uid="{00000000-0005-0000-0000-000002000000}"/>
    <cellStyle name="Comma 3" xfId="14" xr:uid="{00000000-0005-0000-0000-000003000000}"/>
    <cellStyle name="Currency" xfId="1" builtinId="4"/>
    <cellStyle name="Currency 2" xfId="15" xr:uid="{00000000-0005-0000-0000-000005000000}"/>
    <cellStyle name="Currency 3" xfId="16" xr:uid="{00000000-0005-0000-0000-000006000000}"/>
    <cellStyle name="Currency 4" xfId="17" xr:uid="{00000000-0005-0000-0000-000007000000}"/>
    <cellStyle name="Hyperlink" xfId="50" builtinId="8"/>
    <cellStyle name="Hyperlink 2" xfId="18" xr:uid="{00000000-0005-0000-0000-000009000000}"/>
    <cellStyle name="Normal" xfId="0" builtinId="0"/>
    <cellStyle name="Normal 10" xfId="19" xr:uid="{00000000-0005-0000-0000-00000B000000}"/>
    <cellStyle name="Normal 11" xfId="20" xr:uid="{00000000-0005-0000-0000-00000C000000}"/>
    <cellStyle name="Normal 11 2" xfId="21" xr:uid="{00000000-0005-0000-0000-00000D000000}"/>
    <cellStyle name="Normal 12" xfId="22" xr:uid="{00000000-0005-0000-0000-00000E000000}"/>
    <cellStyle name="Normal 13" xfId="23" xr:uid="{00000000-0005-0000-0000-00000F000000}"/>
    <cellStyle name="Normal 14" xfId="24" xr:uid="{00000000-0005-0000-0000-000010000000}"/>
    <cellStyle name="Normal 15" xfId="25" xr:uid="{00000000-0005-0000-0000-000011000000}"/>
    <cellStyle name="Normal 16" xfId="26" xr:uid="{00000000-0005-0000-0000-000012000000}"/>
    <cellStyle name="Normal 2" xfId="27" xr:uid="{00000000-0005-0000-0000-000013000000}"/>
    <cellStyle name="Normal 2 2" xfId="28" xr:uid="{00000000-0005-0000-0000-000014000000}"/>
    <cellStyle name="Normal 2 2 2" xfId="29" xr:uid="{00000000-0005-0000-0000-000015000000}"/>
    <cellStyle name="Normal 2 3" xfId="30" xr:uid="{00000000-0005-0000-0000-000016000000}"/>
    <cellStyle name="Normal 3" xfId="31" xr:uid="{00000000-0005-0000-0000-000017000000}"/>
    <cellStyle name="Normal 3 2" xfId="32" xr:uid="{00000000-0005-0000-0000-000018000000}"/>
    <cellStyle name="Normal 3 3" xfId="33" xr:uid="{00000000-0005-0000-0000-000019000000}"/>
    <cellStyle name="Normal 3 3 2" xfId="34" xr:uid="{00000000-0005-0000-0000-00001A000000}"/>
    <cellStyle name="Normal 3 4" xfId="35" xr:uid="{00000000-0005-0000-0000-00001B000000}"/>
    <cellStyle name="Normal 4" xfId="10" xr:uid="{00000000-0005-0000-0000-00001C000000}"/>
    <cellStyle name="Normal 4 2" xfId="36" xr:uid="{00000000-0005-0000-0000-00001D000000}"/>
    <cellStyle name="Normal 5" xfId="37" xr:uid="{00000000-0005-0000-0000-00001E000000}"/>
    <cellStyle name="Normal 5 2" xfId="9" xr:uid="{00000000-0005-0000-0000-00001F000000}"/>
    <cellStyle name="Normal 5 3" xfId="38" xr:uid="{00000000-0005-0000-0000-000020000000}"/>
    <cellStyle name="Normal 5 4" xfId="39" xr:uid="{00000000-0005-0000-0000-000021000000}"/>
    <cellStyle name="Normal 6" xfId="40" xr:uid="{00000000-0005-0000-0000-000022000000}"/>
    <cellStyle name="Normal 7" xfId="41" xr:uid="{00000000-0005-0000-0000-000023000000}"/>
    <cellStyle name="Normal 8" xfId="42" xr:uid="{00000000-0005-0000-0000-000024000000}"/>
    <cellStyle name="Normal 9" xfId="43" xr:uid="{00000000-0005-0000-0000-000025000000}"/>
    <cellStyle name="Normal_ Dist By Brewery LIQ526-A" xfId="4" xr:uid="{00000000-0005-0000-0000-000026000000}"/>
    <cellStyle name="Normal_Brewery LIQ526 (2)" xfId="3" xr:uid="{00000000-0005-0000-0000-000027000000}"/>
    <cellStyle name="Normal_Copy of LIQ774-777" xfId="8" xr:uid="{00000000-0005-0000-0000-000028000000}"/>
    <cellStyle name="Normal_LIQ-526 and LIQ-526A Domestic Microbrewery Tax Forms(7-2006)" xfId="2" xr:uid="{00000000-0005-0000-0000-000029000000}"/>
    <cellStyle name="Normal_New LIQ-774&amp;777 Winery Tax Forms (7-01-06)" xfId="6" xr:uid="{00000000-0005-0000-0000-00002A000000}"/>
    <cellStyle name="Normal_Pub House LIQ530" xfId="7" xr:uid="{00000000-0005-0000-0000-00002B000000}"/>
    <cellStyle name="Normal_Tax Refund LIQ710" xfId="5" xr:uid="{00000000-0005-0000-0000-00002C000000}"/>
    <cellStyle name="Percent 2" xfId="44" xr:uid="{00000000-0005-0000-0000-00002D000000}"/>
    <cellStyle name="Posting_Period" xfId="45" xr:uid="{00000000-0005-0000-0000-00002E000000}"/>
    <cellStyle name="Style 1" xfId="46" xr:uid="{00000000-0005-0000-0000-00002F000000}"/>
    <cellStyle name="Style 2" xfId="47" xr:uid="{00000000-0005-0000-0000-000030000000}"/>
    <cellStyle name="Tax_Rate" xfId="48" xr:uid="{00000000-0005-0000-0000-000031000000}"/>
    <cellStyle name="Transcript_Date" xfId="49" xr:uid="{00000000-0005-0000-0000-000032000000}"/>
  </cellStyles>
  <dxfs count="0"/>
  <tableStyles count="0" defaultTableStyle="TableStyleMedium2" defaultPivotStyle="PivotStyleLight16"/>
  <colors>
    <mruColors>
      <color rgb="FF3333FF"/>
      <color rgb="FF99CCFF"/>
      <color rgb="FFA6CA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668655</xdr:colOff>
      <xdr:row>0</xdr:row>
      <xdr:rowOff>66675</xdr:rowOff>
    </xdr:from>
    <xdr:to>
      <xdr:col>6</xdr:col>
      <xdr:colOff>9525</xdr:colOff>
      <xdr:row>3</xdr:row>
      <xdr:rowOff>41910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449955" y="66675"/>
          <a:ext cx="3531870" cy="71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BOX 3724 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SEATTLE WA  98124-3724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 payment</a:t>
          </a:r>
          <a:r>
            <a:rPr lang="en-US" sz="10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due?</a:t>
          </a:r>
        </a:p>
        <a:p>
          <a:pPr algn="l" rtl="0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Email to: </a:t>
          </a: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beerwinetaxes@lcb.wa.gov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883920</xdr:colOff>
          <xdr:row>5</xdr:row>
          <xdr:rowOff>259080</xdr:rowOff>
        </xdr:from>
        <xdr:to>
          <xdr:col>7</xdr:col>
          <xdr:colOff>1209675</xdr:colOff>
          <xdr:row>6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36195</xdr:colOff>
      <xdr:row>0</xdr:row>
      <xdr:rowOff>125731</xdr:rowOff>
    </xdr:from>
    <xdr:to>
      <xdr:col>2</xdr:col>
      <xdr:colOff>523875</xdr:colOff>
      <xdr:row>2</xdr:row>
      <xdr:rowOff>95251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" y="125731"/>
          <a:ext cx="3270885" cy="468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1013460</xdr:colOff>
          <xdr:row>5</xdr:row>
          <xdr:rowOff>236220</xdr:rowOff>
        </xdr:from>
        <xdr:to>
          <xdr:col>6</xdr:col>
          <xdr:colOff>1325880</xdr:colOff>
          <xdr:row>6</xdr:row>
          <xdr:rowOff>236220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104775</xdr:colOff>
      <xdr:row>0</xdr:row>
      <xdr:rowOff>123825</xdr:rowOff>
    </xdr:from>
    <xdr:to>
      <xdr:col>2</xdr:col>
      <xdr:colOff>632460</xdr:colOff>
      <xdr:row>2</xdr:row>
      <xdr:rowOff>129540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23825"/>
          <a:ext cx="2760345" cy="462915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0</xdr:row>
      <xdr:rowOff>57150</xdr:rowOff>
    </xdr:from>
    <xdr:to>
      <xdr:col>5</xdr:col>
      <xdr:colOff>931545</xdr:colOff>
      <xdr:row>3</xdr:row>
      <xdr:rowOff>99060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400425" y="57150"/>
          <a:ext cx="3531870" cy="718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BOX 3724 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SEATTLE WA  98124-3724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 payment</a:t>
          </a:r>
          <a:r>
            <a:rPr lang="en-US" sz="10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due?</a:t>
          </a:r>
        </a:p>
        <a:p>
          <a:pPr algn="l" rtl="0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Email to: </a:t>
          </a: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beerwinetaxes@lcb.wa.gov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se\Local%20Settings\Temporary%20Internet%20Files\OLKA\New%20Tax%20Forms\Revised%20Beer%20Forms%20(8-16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TANDRDS\TEMPLATE\Q196\TEMPQ1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 Approv LIQ308"/>
      <sheetName val="Brewery LIQ526"/>
      <sheetName val=" Dist By Brewery LIQ526-A"/>
      <sheetName val="Pub House LIQ530"/>
      <sheetName val="Distr Foreign-US Rpt LIQ706"/>
      <sheetName val="Tax Refund LIQ710"/>
      <sheetName val="Importer LIQ788"/>
      <sheetName val="Licens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081431</v>
          </cell>
          <cell r="B1" t="str">
            <v>A-LINKS</v>
          </cell>
          <cell r="C1" t="str">
            <v>12465 NORTHRUP WAY SPACE #A031</v>
          </cell>
          <cell r="D1" t="str">
            <v>BELLEVUE</v>
          </cell>
          <cell r="E1" t="str">
            <v>WA</v>
          </cell>
          <cell r="F1" t="str">
            <v>980051939</v>
          </cell>
        </row>
        <row r="2">
          <cell r="A2" t="str">
            <v>365578</v>
          </cell>
          <cell r="B2" t="str">
            <v>A RAFANELLI WINERY</v>
          </cell>
          <cell r="C2" t="str">
            <v>4685 W DRY CREEK RD</v>
          </cell>
          <cell r="D2" t="str">
            <v>HEALDSBURG</v>
          </cell>
          <cell r="E2" t="str">
            <v>CA</v>
          </cell>
          <cell r="F2" t="str">
            <v>954489721</v>
          </cell>
        </row>
        <row r="3">
          <cell r="A3" t="str">
            <v>077776</v>
          </cell>
          <cell r="B3" t="str">
            <v>ACE BEVERAGE BELLINGHAM</v>
          </cell>
          <cell r="C3" t="str">
            <v>1465 SLATER RD</v>
          </cell>
          <cell r="D3" t="str">
            <v>FERNDALE</v>
          </cell>
          <cell r="E3" t="str">
            <v>WA</v>
          </cell>
          <cell r="F3" t="str">
            <v>982480000</v>
          </cell>
        </row>
        <row r="4">
          <cell r="A4" t="str">
            <v>081655</v>
          </cell>
          <cell r="B4" t="str">
            <v>ACME WINE COMPANY</v>
          </cell>
          <cell r="C4" t="str">
            <v>2320 MILWAUKEE WAY</v>
          </cell>
          <cell r="D4" t="str">
            <v>TACOMA</v>
          </cell>
          <cell r="E4" t="str">
            <v>WA</v>
          </cell>
          <cell r="F4" t="str">
            <v>98421</v>
          </cell>
        </row>
        <row r="5">
          <cell r="A5" t="str">
            <v>365362</v>
          </cell>
          <cell r="B5" t="str">
            <v>ADELSHEIM VINEYARD</v>
          </cell>
          <cell r="C5" t="str">
            <v>22150 NE QUARTER MILE LN</v>
          </cell>
          <cell r="D5" t="str">
            <v>NEWBERG</v>
          </cell>
          <cell r="E5" t="str">
            <v>OR</v>
          </cell>
          <cell r="F5" t="str">
            <v>971329159</v>
          </cell>
        </row>
        <row r="6">
          <cell r="A6" t="str">
            <v>081250</v>
          </cell>
          <cell r="B6" t="str">
            <v>ADLER FELS WINERY</v>
          </cell>
          <cell r="C6" t="str">
            <v>5325 CORRICK LANE</v>
          </cell>
          <cell r="D6" t="str">
            <v>SANTA ROSA</v>
          </cell>
          <cell r="E6" t="str">
            <v>CA</v>
          </cell>
          <cell r="F6" t="str">
            <v>954093313</v>
          </cell>
        </row>
        <row r="7">
          <cell r="A7" t="str">
            <v>073070</v>
          </cell>
          <cell r="B7" t="str">
            <v>AIRLIE WINERY</v>
          </cell>
          <cell r="C7" t="str">
            <v>15305 DUNN FOREST RD</v>
          </cell>
          <cell r="D7" t="str">
            <v>MONMOUTH</v>
          </cell>
          <cell r="E7" t="str">
            <v>OR</v>
          </cell>
          <cell r="F7" t="str">
            <v>973619570</v>
          </cell>
        </row>
        <row r="8">
          <cell r="A8" t="str">
            <v>074304</v>
          </cell>
          <cell r="B8" t="str">
            <v>ALASKAN BREWING CO.</v>
          </cell>
          <cell r="C8" t="str">
            <v>5429 SHAUNE DR</v>
          </cell>
          <cell r="D8" t="str">
            <v>JUNEAU</v>
          </cell>
          <cell r="E8" t="str">
            <v>AK</v>
          </cell>
          <cell r="F8" t="str">
            <v>998019540</v>
          </cell>
        </row>
        <row r="9">
          <cell r="A9" t="str">
            <v>080649</v>
          </cell>
          <cell r="B9" t="str">
            <v>ALBINI FAMILY VINEYARDS</v>
          </cell>
          <cell r="C9" t="str">
            <v>886 JENSEN LANE</v>
          </cell>
          <cell r="D9" t="str">
            <v>WINDSOR</v>
          </cell>
          <cell r="E9" t="str">
            <v>CA</v>
          </cell>
          <cell r="F9" t="str">
            <v>954929139</v>
          </cell>
        </row>
        <row r="10">
          <cell r="A10" t="str">
            <v>070896</v>
          </cell>
          <cell r="B10" t="str">
            <v>ALDERBROOK WINERY</v>
          </cell>
          <cell r="C10" t="str">
            <v>2306 MAGNOLIA DR</v>
          </cell>
          <cell r="D10" t="str">
            <v>HEALDSBURG</v>
          </cell>
          <cell r="E10" t="str">
            <v>CA</v>
          </cell>
          <cell r="F10" t="str">
            <v>954480000</v>
          </cell>
        </row>
        <row r="11">
          <cell r="A11" t="str">
            <v>362223</v>
          </cell>
          <cell r="B11" t="str">
            <v>ALEXANDER VALLEY VINEYARDS</v>
          </cell>
          <cell r="C11" t="str">
            <v>8644 HWY 128</v>
          </cell>
          <cell r="D11" t="str">
            <v>HEALDSBURG</v>
          </cell>
          <cell r="E11" t="str">
            <v>CA</v>
          </cell>
          <cell r="F11" t="str">
            <v>954480000</v>
          </cell>
        </row>
        <row r="12">
          <cell r="A12" t="str">
            <v>080573</v>
          </cell>
          <cell r="B12" t="str">
            <v>ALEXIA SPARKLING WINES</v>
          </cell>
          <cell r="C12" t="str">
            <v>18658-A 142ND AVE NE</v>
          </cell>
          <cell r="D12" t="str">
            <v>WOODINVILLE</v>
          </cell>
          <cell r="E12" t="str">
            <v>WA</v>
          </cell>
          <cell r="F12" t="str">
            <v>984650000</v>
          </cell>
        </row>
        <row r="13">
          <cell r="A13" t="str">
            <v>080161</v>
          </cell>
          <cell r="B13" t="str">
            <v>ALLIED DOMECQ WINES USA</v>
          </cell>
          <cell r="C13" t="str">
            <v>132 MILL STREET</v>
          </cell>
          <cell r="D13" t="str">
            <v>HEALDSBURG</v>
          </cell>
          <cell r="E13" t="str">
            <v>CA</v>
          </cell>
          <cell r="F13" t="str">
            <v>954480000</v>
          </cell>
        </row>
        <row r="14">
          <cell r="A14" t="str">
            <v>360414</v>
          </cell>
          <cell r="B14" t="str">
            <v>ALPINE DISTRIBUTING CO.</v>
          </cell>
          <cell r="C14" t="str">
            <v>1005 HAZEL ST W</v>
          </cell>
          <cell r="D14" t="str">
            <v>MOUNT VERNON</v>
          </cell>
          <cell r="E14" t="str">
            <v>WA</v>
          </cell>
          <cell r="F14" t="str">
            <v>982730277</v>
          </cell>
        </row>
        <row r="15">
          <cell r="A15" t="str">
            <v>081445</v>
          </cell>
          <cell r="B15" t="str">
            <v>ALTAMURA WINERY</v>
          </cell>
          <cell r="C15" t="str">
            <v>1700 WOODEN VALLEY RD</v>
          </cell>
          <cell r="D15" t="str">
            <v>NAPA</v>
          </cell>
          <cell r="E15" t="str">
            <v>CA</v>
          </cell>
          <cell r="F15" t="str">
            <v>945580000</v>
          </cell>
        </row>
        <row r="16">
          <cell r="A16" t="str">
            <v>081754</v>
          </cell>
          <cell r="B16" t="str">
            <v>AMBER RIVER DISTRIBUTION</v>
          </cell>
          <cell r="C16" t="str">
            <v>432 S CLOVERDALE ST #3</v>
          </cell>
          <cell r="D16" t="str">
            <v>SEATTLE</v>
          </cell>
          <cell r="E16" t="str">
            <v>WA</v>
          </cell>
          <cell r="F16" t="str">
            <v>981084546</v>
          </cell>
        </row>
        <row r="17">
          <cell r="A17" t="str">
            <v>080232</v>
          </cell>
          <cell r="B17" t="str">
            <v>AMBROSIA BY KRISTY</v>
          </cell>
          <cell r="C17" t="str">
            <v>4921 85TH AVE W</v>
          </cell>
          <cell r="D17" t="str">
            <v>UNIVERSITY PLACE</v>
          </cell>
          <cell r="E17" t="str">
            <v>WA</v>
          </cell>
          <cell r="F17" t="str">
            <v>984670000</v>
          </cell>
        </row>
        <row r="18">
          <cell r="A18" t="str">
            <v>081118</v>
          </cell>
          <cell r="B18" t="str">
            <v>AMERICAL BEVERAGE GROUP</v>
          </cell>
          <cell r="C18" t="str">
            <v>647 VISTA VALINDA</v>
          </cell>
          <cell r="D18" t="str">
            <v>SAN CLEMENTE</v>
          </cell>
          <cell r="E18" t="str">
            <v>CA</v>
          </cell>
          <cell r="F18" t="str">
            <v>92672</v>
          </cell>
        </row>
        <row r="19">
          <cell r="A19" t="str">
            <v>080599</v>
          </cell>
          <cell r="B19" t="str">
            <v>AMERICAN BEVERAGE GROUP, INC.</v>
          </cell>
          <cell r="C19" t="str">
            <v>20580 EIGHT ST E</v>
          </cell>
          <cell r="D19" t="str">
            <v>SONOMA</v>
          </cell>
          <cell r="E19" t="str">
            <v>CA</v>
          </cell>
          <cell r="F19" t="str">
            <v>954520000</v>
          </cell>
        </row>
        <row r="20">
          <cell r="A20" t="str">
            <v>079794</v>
          </cell>
          <cell r="B20" t="str">
            <v>AMERICAN HARD CIDER COMPANY</v>
          </cell>
          <cell r="C20" t="str">
            <v>MIDDLEBURY INDUSTRIAL PARK</v>
          </cell>
          <cell r="D20" t="str">
            <v>MIDDLEBURY</v>
          </cell>
          <cell r="E20" t="str">
            <v>VT</v>
          </cell>
          <cell r="F20" t="str">
            <v>057530000</v>
          </cell>
        </row>
        <row r="21">
          <cell r="A21" t="str">
            <v>074044</v>
          </cell>
          <cell r="B21" t="str">
            <v>AMERICAN PACIFIC RIM</v>
          </cell>
          <cell r="C21" t="str">
            <v>4510 S BOYLE AVE</v>
          </cell>
          <cell r="D21" t="str">
            <v>LOS ANGELES</v>
          </cell>
          <cell r="E21" t="str">
            <v>CA</v>
          </cell>
          <cell r="F21" t="str">
            <v>900580000</v>
          </cell>
        </row>
        <row r="22">
          <cell r="A22" t="str">
            <v>360888</v>
          </cell>
          <cell r="B22" t="str">
            <v>AMITY VINEYARDS</v>
          </cell>
          <cell r="C22" t="str">
            <v>18150 AMITY VINEYARDS RD SE</v>
          </cell>
          <cell r="D22" t="str">
            <v>AMITY</v>
          </cell>
          <cell r="E22" t="str">
            <v>OR</v>
          </cell>
          <cell r="F22" t="str">
            <v>971019603</v>
          </cell>
        </row>
        <row r="23">
          <cell r="A23" t="str">
            <v>080485</v>
          </cell>
          <cell r="B23" t="str">
            <v>AMN DISTRIBUTORS</v>
          </cell>
          <cell r="C23" t="str">
            <v>2661 W 81ST STREET</v>
          </cell>
          <cell r="D23" t="str">
            <v>HIALEAH</v>
          </cell>
          <cell r="E23" t="str">
            <v>FL</v>
          </cell>
          <cell r="F23" t="str">
            <v>330160000</v>
          </cell>
        </row>
        <row r="24">
          <cell r="A24" t="str">
            <v>078524</v>
          </cell>
          <cell r="B24" t="str">
            <v>ANACORTES BREWHOUSE</v>
          </cell>
          <cell r="C24" t="str">
            <v>320 COMMERCIAL ST</v>
          </cell>
          <cell r="D24" t="str">
            <v>ANACORTES</v>
          </cell>
          <cell r="E24" t="str">
            <v>WA</v>
          </cell>
          <cell r="F24" t="str">
            <v>982210000</v>
          </cell>
        </row>
        <row r="25">
          <cell r="A25" t="str">
            <v>360895</v>
          </cell>
          <cell r="B25" t="str">
            <v>ANCHOR BREWING COMPANY</v>
          </cell>
          <cell r="C25" t="str">
            <v>1705 MARIPOSA ST</v>
          </cell>
          <cell r="D25" t="str">
            <v>SAN FRANCISCO</v>
          </cell>
          <cell r="E25" t="str">
            <v>CA</v>
          </cell>
          <cell r="F25" t="str">
            <v>941070000</v>
          </cell>
        </row>
        <row r="26">
          <cell r="A26" t="str">
            <v>077297</v>
          </cell>
          <cell r="B26" t="str">
            <v>ANDERSON VALLEY BREWING COMPANY</v>
          </cell>
          <cell r="C26" t="str">
            <v>17700 HWY 253</v>
          </cell>
          <cell r="D26" t="str">
            <v>BOONVILLE</v>
          </cell>
          <cell r="E26" t="str">
            <v>CA</v>
          </cell>
          <cell r="F26" t="str">
            <v>954150000</v>
          </cell>
        </row>
        <row r="27">
          <cell r="A27" t="str">
            <v>080552</v>
          </cell>
          <cell r="B27" t="str">
            <v>ANDERSON'S CONN VALLEY WINERY, INC.</v>
          </cell>
          <cell r="C27" t="str">
            <v>680 ROSSI ROAD</v>
          </cell>
          <cell r="D27" t="str">
            <v>ST HELENA</v>
          </cell>
          <cell r="E27" t="str">
            <v>CA</v>
          </cell>
          <cell r="F27" t="str">
            <v>94574</v>
          </cell>
        </row>
        <row r="28">
          <cell r="A28" t="str">
            <v>081091</v>
          </cell>
          <cell r="B28" t="str">
            <v>ANDRAKE CELLARS</v>
          </cell>
          <cell r="C28" t="str">
            <v>4309 GLEN TERRA DR SE</v>
          </cell>
          <cell r="D28" t="str">
            <v>OLYMPIA</v>
          </cell>
          <cell r="E28" t="str">
            <v>WA</v>
          </cell>
          <cell r="F28" t="str">
            <v>985030000</v>
          </cell>
        </row>
        <row r="29">
          <cell r="A29" t="str">
            <v>081411</v>
          </cell>
          <cell r="B29" t="str">
            <v>ANDRETTI WINERY</v>
          </cell>
          <cell r="C29" t="str">
            <v>4162 BIG RANCH RD</v>
          </cell>
          <cell r="D29" t="str">
            <v>NAPA</v>
          </cell>
          <cell r="E29" t="str">
            <v>CA</v>
          </cell>
          <cell r="F29" t="str">
            <v>945581405</v>
          </cell>
        </row>
        <row r="30">
          <cell r="A30" t="str">
            <v>080728</v>
          </cell>
          <cell r="B30" t="str">
            <v>ANDREW RICH, VINTNER</v>
          </cell>
          <cell r="C30" t="str">
            <v>2734 NE 65TH AVE</v>
          </cell>
          <cell r="D30" t="str">
            <v>PORTLAND</v>
          </cell>
          <cell r="E30" t="str">
            <v>OR</v>
          </cell>
          <cell r="F30" t="str">
            <v>97213</v>
          </cell>
        </row>
        <row r="31">
          <cell r="A31" t="str">
            <v>079085</v>
          </cell>
          <cell r="B31" t="str">
            <v>ANDREW WILL CELLARS</v>
          </cell>
          <cell r="C31" t="str">
            <v>12526 SW BANK RD</v>
          </cell>
          <cell r="D31" t="str">
            <v>VASHON</v>
          </cell>
          <cell r="E31" t="str">
            <v>WA</v>
          </cell>
          <cell r="F31" t="str">
            <v>980700000</v>
          </cell>
        </row>
        <row r="32">
          <cell r="A32" t="str">
            <v>352200</v>
          </cell>
          <cell r="B32" t="str">
            <v>ANHEUSER BUSCH</v>
          </cell>
          <cell r="C32" t="str">
            <v>ONE BUSCH PL</v>
          </cell>
          <cell r="D32" t="str">
            <v>ST LOUIS</v>
          </cell>
          <cell r="E32" t="str">
            <v>MO</v>
          </cell>
          <cell r="F32" t="str">
            <v>631180000</v>
          </cell>
        </row>
        <row r="33">
          <cell r="A33" t="str">
            <v>080551</v>
          </cell>
          <cell r="B33" t="str">
            <v>ARAUJO ESTATE WINES</v>
          </cell>
          <cell r="C33" t="str">
            <v>2155 PICKETT ROAD</v>
          </cell>
          <cell r="D33" t="str">
            <v>CALISTOGA</v>
          </cell>
          <cell r="E33" t="str">
            <v>CA</v>
          </cell>
          <cell r="F33" t="str">
            <v>94515</v>
          </cell>
        </row>
        <row r="34">
          <cell r="A34" t="str">
            <v>071299</v>
          </cell>
          <cell r="B34" t="str">
            <v>ARBOR CREST</v>
          </cell>
          <cell r="C34" t="str">
            <v>4702 N FRUITHILL RD</v>
          </cell>
          <cell r="D34" t="str">
            <v>SPOKANE</v>
          </cell>
          <cell r="E34" t="str">
            <v>WA</v>
          </cell>
          <cell r="F34" t="str">
            <v>992179619</v>
          </cell>
        </row>
        <row r="35">
          <cell r="A35" t="str">
            <v>367368</v>
          </cell>
          <cell r="B35" t="str">
            <v>ARBOR CREST</v>
          </cell>
          <cell r="C35" t="str">
            <v>4502 E BUCKEYE</v>
          </cell>
          <cell r="D35" t="str">
            <v>SPOKANE</v>
          </cell>
          <cell r="E35" t="str">
            <v>WA</v>
          </cell>
          <cell r="F35" t="str">
            <v>992079562</v>
          </cell>
        </row>
        <row r="36">
          <cell r="A36" t="str">
            <v>072645</v>
          </cell>
          <cell r="B36" t="str">
            <v>ARCIERO WINERY</v>
          </cell>
          <cell r="C36" t="str">
            <v>5625 HWY 46 E</v>
          </cell>
          <cell r="D36" t="str">
            <v>PASO ROBLES</v>
          </cell>
          <cell r="E36" t="str">
            <v>CA</v>
          </cell>
          <cell r="F36" t="str">
            <v>934471287</v>
          </cell>
        </row>
        <row r="37">
          <cell r="A37" t="str">
            <v>073796</v>
          </cell>
          <cell r="B37" t="str">
            <v>ARROWOOD VINEYARDS &amp; WINERY</v>
          </cell>
          <cell r="C37" t="str">
            <v>14347 SONOMA HWY</v>
          </cell>
          <cell r="D37" t="str">
            <v>GLEN ELLEN</v>
          </cell>
          <cell r="E37" t="str">
            <v>CA</v>
          </cell>
          <cell r="F37" t="str">
            <v>954420000</v>
          </cell>
        </row>
        <row r="38">
          <cell r="A38" t="str">
            <v>078389</v>
          </cell>
          <cell r="B38" t="str">
            <v>ASHLAND VINEYARDS</v>
          </cell>
          <cell r="C38" t="str">
            <v>2775 E MAIN ST</v>
          </cell>
          <cell r="D38" t="str">
            <v>ASHLAND</v>
          </cell>
          <cell r="E38" t="str">
            <v>OR</v>
          </cell>
          <cell r="F38" t="str">
            <v>975200000</v>
          </cell>
        </row>
        <row r="39">
          <cell r="A39" t="str">
            <v>078659</v>
          </cell>
          <cell r="B39" t="str">
            <v>ASSOCIATED VINTAGE GROUP</v>
          </cell>
          <cell r="C39" t="str">
            <v>3000 BOWEN AVE</v>
          </cell>
          <cell r="D39" t="str">
            <v>GRATON</v>
          </cell>
          <cell r="E39" t="str">
            <v>CA</v>
          </cell>
          <cell r="F39" t="str">
            <v>954440000</v>
          </cell>
        </row>
        <row r="40">
          <cell r="A40" t="str">
            <v>080881</v>
          </cell>
          <cell r="B40" t="str">
            <v>ASSOCIATED WINE DISTRIBUTORS</v>
          </cell>
          <cell r="C40" t="str">
            <v>3222 EHLERS LN</v>
          </cell>
          <cell r="D40" t="str">
            <v>ST HELENA</v>
          </cell>
          <cell r="E40" t="str">
            <v>CA</v>
          </cell>
          <cell r="F40" t="str">
            <v>945749657</v>
          </cell>
        </row>
        <row r="41">
          <cell r="A41" t="str">
            <v>369786</v>
          </cell>
          <cell r="B41" t="str">
            <v>ATOMIC ALE BREWPUB &amp; EATERY</v>
          </cell>
          <cell r="C41" t="str">
            <v>1015 LEE BLVD</v>
          </cell>
          <cell r="D41" t="str">
            <v>RICHLAND</v>
          </cell>
          <cell r="E41" t="str">
            <v>WA</v>
          </cell>
          <cell r="F41" t="str">
            <v>99352</v>
          </cell>
        </row>
        <row r="42">
          <cell r="A42" t="str">
            <v>080769</v>
          </cell>
          <cell r="B42" t="str">
            <v>AU BON CLIMAT</v>
          </cell>
          <cell r="C42" t="str">
            <v>4665 SANTA MARIA MESA RD</v>
          </cell>
          <cell r="D42" t="str">
            <v>SANTA MARIA</v>
          </cell>
          <cell r="E42" t="str">
            <v>CA</v>
          </cell>
          <cell r="F42" t="str">
            <v>934549638</v>
          </cell>
        </row>
        <row r="43">
          <cell r="A43" t="str">
            <v>367243</v>
          </cell>
          <cell r="B43" t="str">
            <v>AUDUBON CELLARS</v>
          </cell>
          <cell r="C43" t="str">
            <v>600 ADDISON ST</v>
          </cell>
          <cell r="D43" t="str">
            <v>BERKELEY</v>
          </cell>
          <cell r="E43" t="str">
            <v>CA</v>
          </cell>
          <cell r="F43" t="str">
            <v>947101920</v>
          </cell>
        </row>
        <row r="44">
          <cell r="A44" t="str">
            <v>071224</v>
          </cell>
          <cell r="B44" t="str">
            <v>AUGUST SCHELL BREWING COMPANY</v>
          </cell>
          <cell r="C44" t="str">
            <v>SCHELL'S PARK</v>
          </cell>
          <cell r="D44" t="str">
            <v>NEW ULM</v>
          </cell>
          <cell r="E44" t="str">
            <v>MN</v>
          </cell>
          <cell r="F44" t="str">
            <v>560730000</v>
          </cell>
        </row>
        <row r="45">
          <cell r="A45" t="str">
            <v>076514</v>
          </cell>
          <cell r="B45" t="str">
            <v>AUTUMN WIND VINEYARD</v>
          </cell>
          <cell r="C45" t="str">
            <v>15225 NE NORTH VALLEY RD</v>
          </cell>
          <cell r="D45" t="str">
            <v>NEWBERG</v>
          </cell>
          <cell r="E45" t="str">
            <v>OR</v>
          </cell>
          <cell r="F45" t="str">
            <v>971326525</v>
          </cell>
        </row>
        <row r="46">
          <cell r="A46" t="str">
            <v>361471</v>
          </cell>
          <cell r="B46" t="str">
            <v>B &amp; B DISTRIBUTORS</v>
          </cell>
          <cell r="C46" t="str">
            <v>6715 E MISSION</v>
          </cell>
          <cell r="D46" t="str">
            <v>SPOKANE</v>
          </cell>
          <cell r="E46" t="str">
            <v>WA</v>
          </cell>
          <cell r="F46" t="str">
            <v>992121196</v>
          </cell>
        </row>
        <row r="47">
          <cell r="A47" t="str">
            <v>359938</v>
          </cell>
          <cell r="B47" t="str">
            <v>B &amp; F DISTRIBUTING CO.</v>
          </cell>
          <cell r="C47" t="str">
            <v>3710 CHELAN HWY</v>
          </cell>
          <cell r="D47" t="str">
            <v>WENATCHEE</v>
          </cell>
          <cell r="E47" t="str">
            <v>WA</v>
          </cell>
          <cell r="F47" t="str">
            <v>988019624</v>
          </cell>
        </row>
        <row r="48">
          <cell r="A48" t="str">
            <v>076609</v>
          </cell>
          <cell r="B48" t="str">
            <v>B.R. COHN WINERY</v>
          </cell>
          <cell r="C48" t="str">
            <v>15140 SONOMA HWY</v>
          </cell>
          <cell r="D48" t="str">
            <v>GLEN ELLEN</v>
          </cell>
          <cell r="E48" t="str">
            <v>CA</v>
          </cell>
          <cell r="F48" t="str">
            <v>954429614</v>
          </cell>
        </row>
        <row r="49">
          <cell r="A49" t="str">
            <v>074602</v>
          </cell>
          <cell r="B49" t="str">
            <v>BABCOCK VINEYARDS</v>
          </cell>
          <cell r="C49" t="str">
            <v>5175 HWY 246</v>
          </cell>
          <cell r="D49" t="str">
            <v>LOMPOC</v>
          </cell>
          <cell r="E49" t="str">
            <v>CA</v>
          </cell>
          <cell r="F49" t="str">
            <v>934369513</v>
          </cell>
        </row>
        <row r="50">
          <cell r="A50" t="str">
            <v>073339</v>
          </cell>
          <cell r="B50" t="str">
            <v>BADGER MOUNTAIN VINEYARDS</v>
          </cell>
          <cell r="C50" t="str">
            <v>1106 S JURUPA</v>
          </cell>
          <cell r="D50" t="str">
            <v>KENNEWICK</v>
          </cell>
          <cell r="E50" t="str">
            <v>WA</v>
          </cell>
          <cell r="F50" t="str">
            <v>993379392</v>
          </cell>
        </row>
        <row r="51">
          <cell r="A51" t="str">
            <v>366392</v>
          </cell>
          <cell r="B51" t="str">
            <v>BAINBRIDGE ISLAND WINERY</v>
          </cell>
          <cell r="C51" t="str">
            <v>682 HWY 305 NE</v>
          </cell>
          <cell r="D51" t="str">
            <v>BAINBRIDGE ISLAND</v>
          </cell>
          <cell r="E51" t="str">
            <v>WA</v>
          </cell>
          <cell r="F51" t="str">
            <v>981100000</v>
          </cell>
        </row>
        <row r="52">
          <cell r="A52" t="str">
            <v>074690</v>
          </cell>
          <cell r="B52" t="str">
            <v>BALCOM &amp; MOE WINERY</v>
          </cell>
          <cell r="C52" t="str">
            <v>2520 N COMMERCIAL AVE</v>
          </cell>
          <cell r="D52" t="str">
            <v>PASCO</v>
          </cell>
          <cell r="E52" t="str">
            <v>WA</v>
          </cell>
          <cell r="F52" t="str">
            <v>993010000</v>
          </cell>
        </row>
        <row r="53">
          <cell r="A53" t="str">
            <v>079659</v>
          </cell>
          <cell r="B53" t="str">
            <v>BALLENTINE VINEYARDS</v>
          </cell>
          <cell r="C53" t="str">
            <v>2820 ST HELENA HWY NORTH</v>
          </cell>
          <cell r="D53" t="str">
            <v>ST HELENA</v>
          </cell>
          <cell r="E53" t="str">
            <v>CA</v>
          </cell>
          <cell r="F53" t="str">
            <v>945740000</v>
          </cell>
        </row>
        <row r="54">
          <cell r="A54" t="str">
            <v>360300</v>
          </cell>
          <cell r="B54" t="str">
            <v>BARGETTO WINERY</v>
          </cell>
          <cell r="C54" t="str">
            <v>3535 N MAIN ST</v>
          </cell>
          <cell r="D54" t="str">
            <v>SOQUEL</v>
          </cell>
          <cell r="E54" t="str">
            <v>CA</v>
          </cell>
          <cell r="F54" t="str">
            <v>950732530</v>
          </cell>
        </row>
        <row r="55">
          <cell r="A55" t="str">
            <v>080522</v>
          </cell>
          <cell r="B55" t="str">
            <v>BARNARD GRIFFIN</v>
          </cell>
          <cell r="C55" t="str">
            <v>878 TULIP LN</v>
          </cell>
          <cell r="D55" t="str">
            <v>RICHLAND</v>
          </cell>
          <cell r="E55" t="str">
            <v>WA</v>
          </cell>
          <cell r="F55" t="str">
            <v>993520000</v>
          </cell>
        </row>
        <row r="56">
          <cell r="A56" t="str">
            <v>081865</v>
          </cell>
          <cell r="B56" t="str">
            <v>BARNETT VINEYARDS</v>
          </cell>
          <cell r="C56" t="str">
            <v>4070 SPRING MOUNTAIN RD</v>
          </cell>
          <cell r="D56" t="str">
            <v>ST HELENA</v>
          </cell>
          <cell r="E56" t="str">
            <v>CA</v>
          </cell>
          <cell r="F56" t="str">
            <v>945749773</v>
          </cell>
        </row>
        <row r="57">
          <cell r="A57" t="str">
            <v>078976</v>
          </cell>
          <cell r="B57" t="str">
            <v>BATAVIA WINE CELLARS</v>
          </cell>
          <cell r="C57" t="str">
            <v>398 SCHOOL ST</v>
          </cell>
          <cell r="D57" t="str">
            <v>BATAVIA</v>
          </cell>
          <cell r="E57" t="str">
            <v>NY</v>
          </cell>
          <cell r="F57" t="str">
            <v>140203234</v>
          </cell>
        </row>
        <row r="58">
          <cell r="A58" t="str">
            <v>075146</v>
          </cell>
          <cell r="B58" t="str">
            <v>BAY FRONT BREWERY</v>
          </cell>
          <cell r="C58" t="str">
            <v>748 SW BAY BLVD</v>
          </cell>
          <cell r="D58" t="str">
            <v>NEWPORT</v>
          </cell>
          <cell r="E58" t="str">
            <v>OR</v>
          </cell>
          <cell r="F58" t="str">
            <v>973650000</v>
          </cell>
        </row>
        <row r="59">
          <cell r="A59" t="str">
            <v>081413</v>
          </cell>
          <cell r="B59" t="str">
            <v>BAYLISS &amp; FORTUNE VINEYARDS</v>
          </cell>
          <cell r="C59" t="str">
            <v>110 HORIZON DR STE 110</v>
          </cell>
          <cell r="D59" t="str">
            <v>RALEIGH</v>
          </cell>
          <cell r="E59" t="str">
            <v>NC</v>
          </cell>
          <cell r="F59" t="str">
            <v>276154927</v>
          </cell>
        </row>
        <row r="60">
          <cell r="A60" t="str">
            <v>075006</v>
          </cell>
          <cell r="B60" t="str">
            <v>BAYOU BREWING COMPANY</v>
          </cell>
          <cell r="C60" t="str">
            <v>1003 E TRENT AVE</v>
          </cell>
          <cell r="D60" t="str">
            <v>SPOKANE</v>
          </cell>
          <cell r="E60" t="str">
            <v>WA</v>
          </cell>
          <cell r="F60" t="str">
            <v>992020000</v>
          </cell>
        </row>
        <row r="61">
          <cell r="A61" t="str">
            <v>080647</v>
          </cell>
          <cell r="B61" t="str">
            <v>BEATTY BLACK SEARS WINE COMPANY</v>
          </cell>
          <cell r="C61" t="str">
            <v>1515 SPRING ST</v>
          </cell>
          <cell r="D61" t="str">
            <v>ST HELENA</v>
          </cell>
          <cell r="E61" t="str">
            <v>CA</v>
          </cell>
          <cell r="F61" t="str">
            <v>945740000</v>
          </cell>
        </row>
        <row r="62">
          <cell r="A62" t="str">
            <v>078266</v>
          </cell>
          <cell r="B62" t="str">
            <v>BEAUX FRERES</v>
          </cell>
          <cell r="C62" t="str">
            <v>15155 NE NORTH VALLEY RD</v>
          </cell>
          <cell r="D62" t="str">
            <v>NEWBERG</v>
          </cell>
          <cell r="E62" t="str">
            <v>OR</v>
          </cell>
          <cell r="F62" t="str">
            <v>971320000</v>
          </cell>
        </row>
        <row r="63">
          <cell r="A63" t="str">
            <v>081401</v>
          </cell>
          <cell r="B63" t="str">
            <v>BECKMEN VINEYARDS</v>
          </cell>
          <cell r="C63" t="str">
            <v>2670 ONTIVEROS RD</v>
          </cell>
          <cell r="D63" t="str">
            <v>LOS OLIVOS</v>
          </cell>
          <cell r="E63" t="str">
            <v>CA</v>
          </cell>
          <cell r="F63" t="str">
            <v>93441</v>
          </cell>
        </row>
        <row r="64">
          <cell r="A64" t="str">
            <v>079673</v>
          </cell>
          <cell r="B64" t="str">
            <v>BEL VINO IMPORTS</v>
          </cell>
          <cell r="C64" t="str">
            <v>19000 72ND AVE S</v>
          </cell>
          <cell r="D64" t="str">
            <v>KENT</v>
          </cell>
          <cell r="E64" t="str">
            <v>WA</v>
          </cell>
          <cell r="F64" t="str">
            <v>980321005</v>
          </cell>
        </row>
        <row r="65">
          <cell r="A65" t="str">
            <v>080930</v>
          </cell>
          <cell r="B65" t="str">
            <v>BELL TOWER BREWHOUSE</v>
          </cell>
          <cell r="C65" t="str">
            <v>707 SE 164TH AVE</v>
          </cell>
          <cell r="D65" t="str">
            <v>VANCOUVER</v>
          </cell>
          <cell r="E65" t="str">
            <v>WA</v>
          </cell>
          <cell r="F65" t="str">
            <v>986840000</v>
          </cell>
        </row>
        <row r="66">
          <cell r="A66" t="str">
            <v>079833</v>
          </cell>
          <cell r="B66" t="str">
            <v>BELL WINE CELLARS</v>
          </cell>
          <cell r="C66" t="str">
            <v>SUITE 13</v>
          </cell>
          <cell r="D66" t="str">
            <v>OAKVILLE</v>
          </cell>
          <cell r="E66" t="str">
            <v>CA</v>
          </cell>
          <cell r="F66" t="str">
            <v>945620000</v>
          </cell>
        </row>
        <row r="67">
          <cell r="A67" t="str">
            <v>082323</v>
          </cell>
          <cell r="B67" t="str">
            <v>BELLE PENTE VINEYARD &amp; WINERY</v>
          </cell>
          <cell r="C67" t="str">
            <v>12470 NE ROWLAND RD</v>
          </cell>
          <cell r="D67" t="str">
            <v>CARLTON</v>
          </cell>
          <cell r="E67" t="str">
            <v>OR</v>
          </cell>
          <cell r="F67" t="str">
            <v>971119543</v>
          </cell>
        </row>
        <row r="68">
          <cell r="A68" t="str">
            <v>367451</v>
          </cell>
          <cell r="B68" t="str">
            <v>BELVEDERE WINERY</v>
          </cell>
          <cell r="C68" t="str">
            <v>4035 WESTSIDE RD</v>
          </cell>
          <cell r="D68" t="str">
            <v>HEALDSBURG</v>
          </cell>
          <cell r="E68" t="str">
            <v>CA</v>
          </cell>
          <cell r="F68" t="str">
            <v>954489990</v>
          </cell>
        </row>
        <row r="69">
          <cell r="A69" t="str">
            <v>081466</v>
          </cell>
          <cell r="B69" t="str">
            <v>BENTON-LANE WINERY</v>
          </cell>
          <cell r="C69" t="str">
            <v>23924 TERRITORIAL HWY</v>
          </cell>
          <cell r="D69" t="str">
            <v>MONROE</v>
          </cell>
          <cell r="E69" t="str">
            <v>OR</v>
          </cell>
          <cell r="F69" t="str">
            <v>974569621</v>
          </cell>
        </row>
        <row r="70">
          <cell r="A70" t="str">
            <v>368406</v>
          </cell>
          <cell r="B70" t="str">
            <v>BENZIGER FAMILY WINERY &amp; VINEYARDS</v>
          </cell>
          <cell r="C70" t="str">
            <v>1883 LONDON RANCH RD</v>
          </cell>
          <cell r="D70" t="str">
            <v>GLEN ELLEN</v>
          </cell>
          <cell r="E70" t="str">
            <v>CA</v>
          </cell>
          <cell r="F70" t="str">
            <v>954429728</v>
          </cell>
        </row>
        <row r="71">
          <cell r="A71" t="str">
            <v>082028</v>
          </cell>
          <cell r="B71" t="str">
            <v>BERAN VINEYARDS, INC</v>
          </cell>
          <cell r="C71" t="str">
            <v>30088 SW EGGER RD</v>
          </cell>
          <cell r="D71" t="str">
            <v>HILLSBORO</v>
          </cell>
          <cell r="E71" t="str">
            <v>OR</v>
          </cell>
          <cell r="F71" t="str">
            <v>971239425</v>
          </cell>
        </row>
        <row r="72">
          <cell r="A72" t="str">
            <v>356975</v>
          </cell>
          <cell r="B72" t="str">
            <v>BERINGER WINE ESTATES COMPANY</v>
          </cell>
          <cell r="C72" t="str">
            <v>2000 MAIN ST</v>
          </cell>
          <cell r="D72" t="str">
            <v>ST HELENA</v>
          </cell>
          <cell r="E72" t="str">
            <v>CA</v>
          </cell>
          <cell r="F72" t="str">
            <v>945740111</v>
          </cell>
        </row>
        <row r="73">
          <cell r="A73" t="str">
            <v>077827</v>
          </cell>
          <cell r="B73" t="str">
            <v>BERNARDUS WINERY</v>
          </cell>
          <cell r="C73" t="str">
            <v>21810 PARROTT RANCH RD</v>
          </cell>
          <cell r="D73" t="str">
            <v>CARMEL VALLEY</v>
          </cell>
          <cell r="E73" t="str">
            <v>CA</v>
          </cell>
          <cell r="F73" t="str">
            <v>939240000</v>
          </cell>
        </row>
        <row r="74">
          <cell r="A74" t="str">
            <v>072027</v>
          </cell>
          <cell r="B74" t="str">
            <v>BETHEL HEIGHTS VINEYARD</v>
          </cell>
          <cell r="C74" t="str">
            <v>6060 BETHEL HEIGHTS RD NW</v>
          </cell>
          <cell r="D74" t="str">
            <v>SALEM</v>
          </cell>
          <cell r="E74" t="str">
            <v>OR</v>
          </cell>
          <cell r="F74" t="str">
            <v>973040000</v>
          </cell>
        </row>
        <row r="75">
          <cell r="A75" t="str">
            <v>081607</v>
          </cell>
          <cell r="B75" t="str">
            <v>BETTER BEVERAGE IMPORTERS</v>
          </cell>
          <cell r="C75" t="str">
            <v>410 NEW CHURCHMANS RD</v>
          </cell>
          <cell r="D75" t="str">
            <v>NEW CASTLE</v>
          </cell>
          <cell r="E75" t="str">
            <v>DE</v>
          </cell>
          <cell r="F75" t="str">
            <v>19720</v>
          </cell>
        </row>
        <row r="76">
          <cell r="A76" t="str">
            <v>081611</v>
          </cell>
          <cell r="B76" t="str">
            <v>BETZ FAMILY WINERY</v>
          </cell>
          <cell r="C76" t="str">
            <v>WDNVILLE COMMERCE CTR BLDG G</v>
          </cell>
          <cell r="D76" t="str">
            <v>WOODINVILLE</v>
          </cell>
          <cell r="E76" t="str">
            <v>WA</v>
          </cell>
          <cell r="F76" t="str">
            <v>980720000</v>
          </cell>
        </row>
        <row r="77">
          <cell r="A77" t="str">
            <v>363463</v>
          </cell>
          <cell r="B77" t="str">
            <v>BIANCHI VINEYARDS</v>
          </cell>
          <cell r="C77" t="str">
            <v>5806 MODOC AVE</v>
          </cell>
          <cell r="D77" t="str">
            <v>KERMAN</v>
          </cell>
          <cell r="E77" t="str">
            <v>CA</v>
          </cell>
          <cell r="F77" t="str">
            <v>936309526</v>
          </cell>
        </row>
        <row r="78">
          <cell r="A78" t="str">
            <v>075122</v>
          </cell>
          <cell r="B78" t="str">
            <v>BIANCO ROSSO IMPORTS</v>
          </cell>
          <cell r="C78" t="str">
            <v>1454 NW 45TH ST</v>
          </cell>
          <cell r="D78" t="str">
            <v>SEATTLE</v>
          </cell>
          <cell r="E78" t="str">
            <v>WA</v>
          </cell>
          <cell r="F78" t="str">
            <v>981073328</v>
          </cell>
        </row>
        <row r="79">
          <cell r="A79" t="str">
            <v>078927</v>
          </cell>
          <cell r="B79" t="str">
            <v>BIG HORN BREWING CO./RAM FAMILY RESTAURANT &amp;</v>
          </cell>
          <cell r="C79" t="str">
            <v>103 35TH AVE SE</v>
          </cell>
          <cell r="D79" t="str">
            <v>PUYALLUP</v>
          </cell>
          <cell r="E79" t="str">
            <v>WA</v>
          </cell>
          <cell r="F79" t="str">
            <v>983740000</v>
          </cell>
        </row>
        <row r="80">
          <cell r="A80" t="str">
            <v>079640</v>
          </cell>
          <cell r="B80" t="str">
            <v>BIG HORN BREWING COMPANY</v>
          </cell>
          <cell r="C80" t="str">
            <v>908 N HOWARD ST</v>
          </cell>
          <cell r="D80" t="str">
            <v>SPOKANE</v>
          </cell>
          <cell r="E80" t="str">
            <v>WA</v>
          </cell>
          <cell r="F80" t="str">
            <v>992010000</v>
          </cell>
        </row>
        <row r="81">
          <cell r="A81" t="str">
            <v>072408</v>
          </cell>
          <cell r="B81" t="str">
            <v>BIG SKY BREWING COMPANY</v>
          </cell>
          <cell r="C81" t="str">
            <v>120 HICKORY ST STE A</v>
          </cell>
          <cell r="D81" t="str">
            <v>MISSOULA</v>
          </cell>
          <cell r="E81" t="str">
            <v>MT</v>
          </cell>
          <cell r="F81" t="str">
            <v>598010000</v>
          </cell>
        </row>
        <row r="82">
          <cell r="A82" t="str">
            <v>070371</v>
          </cell>
          <cell r="B82" t="str">
            <v>BIG TIME BREWING COMPANY</v>
          </cell>
          <cell r="C82" t="str">
            <v>4133 UNIVERSITY WAY NE</v>
          </cell>
          <cell r="D82" t="str">
            <v>SEATTLE</v>
          </cell>
          <cell r="E82" t="str">
            <v>WA</v>
          </cell>
          <cell r="F82" t="str">
            <v>981056213</v>
          </cell>
        </row>
        <row r="83">
          <cell r="A83" t="str">
            <v>079079</v>
          </cell>
          <cell r="B83" t="str">
            <v>BIRCHFIELD WINERY</v>
          </cell>
          <cell r="C83" t="str">
            <v>921 MIDDLE FORK RD</v>
          </cell>
          <cell r="D83" t="str">
            <v>ONALASKA</v>
          </cell>
          <cell r="E83" t="str">
            <v>WA</v>
          </cell>
          <cell r="F83" t="str">
            <v>985700000</v>
          </cell>
        </row>
        <row r="84">
          <cell r="A84" t="str">
            <v>071395</v>
          </cell>
          <cell r="B84" t="str">
            <v>BISHOP WINE DISTRIBUTORS</v>
          </cell>
          <cell r="C84" t="str">
            <v>2503 SE HIDDEN WY BLDG 10 #130</v>
          </cell>
          <cell r="D84" t="str">
            <v>VANCOUVER</v>
          </cell>
          <cell r="E84" t="str">
            <v>WA</v>
          </cell>
          <cell r="F84" t="str">
            <v>986610000</v>
          </cell>
        </row>
        <row r="85">
          <cell r="A85" t="str">
            <v>081702</v>
          </cell>
          <cell r="B85" t="str">
            <v>BLACK DIAMOND WINERY</v>
          </cell>
          <cell r="C85" t="str">
            <v>2976 BLACK DIAMOND RD</v>
          </cell>
          <cell r="D85" t="str">
            <v>PORT ANGELES</v>
          </cell>
          <cell r="E85" t="str">
            <v>WA</v>
          </cell>
          <cell r="F85" t="str">
            <v>98363</v>
          </cell>
        </row>
        <row r="86">
          <cell r="A86" t="str">
            <v>361115</v>
          </cell>
          <cell r="B86" t="str">
            <v>BLACK HILLS DISTRIBUTING COMPANY</v>
          </cell>
          <cell r="C86" t="str">
            <v>6080 LINDERSON WAY</v>
          </cell>
          <cell r="D86" t="str">
            <v>TUMWATER</v>
          </cell>
          <cell r="E86" t="str">
            <v>WA</v>
          </cell>
          <cell r="F86" t="str">
            <v>985015297</v>
          </cell>
        </row>
        <row r="87">
          <cell r="A87" t="str">
            <v>076761</v>
          </cell>
          <cell r="B87" t="str">
            <v>BLACK MOUNTAIN BREWING CO., INC.</v>
          </cell>
          <cell r="C87" t="str">
            <v>6245 E CAVE CREEK RD</v>
          </cell>
          <cell r="D87" t="str">
            <v>CAVE CREEK</v>
          </cell>
          <cell r="E87" t="str">
            <v>AZ</v>
          </cell>
          <cell r="F87" t="str">
            <v>853310000</v>
          </cell>
        </row>
        <row r="88">
          <cell r="A88" t="str">
            <v>082160</v>
          </cell>
          <cell r="B88" t="str">
            <v>BLACK ROCK WINEWORKS LLC</v>
          </cell>
          <cell r="C88" t="str">
            <v>171 WAVERLY DR</v>
          </cell>
          <cell r="D88" t="str">
            <v>PASADENA</v>
          </cell>
          <cell r="E88" t="str">
            <v>CA</v>
          </cell>
          <cell r="F88" t="str">
            <v>91105</v>
          </cell>
        </row>
        <row r="89">
          <cell r="A89" t="str">
            <v>368807</v>
          </cell>
          <cell r="B89" t="str">
            <v>BLACKWOOD CANYON VINTNERS</v>
          </cell>
          <cell r="C89" t="str">
            <v>RR 2 BOX 2169H</v>
          </cell>
          <cell r="D89" t="str">
            <v>BENTON CITY</v>
          </cell>
          <cell r="E89" t="str">
            <v>WA</v>
          </cell>
          <cell r="F89" t="str">
            <v>993209802</v>
          </cell>
        </row>
        <row r="90">
          <cell r="A90" t="str">
            <v>079507</v>
          </cell>
          <cell r="B90" t="str">
            <v>BODEGAS</v>
          </cell>
          <cell r="C90" t="str">
            <v>5704 37TH AVE NE</v>
          </cell>
          <cell r="D90" t="str">
            <v>SEATTLE</v>
          </cell>
          <cell r="E90" t="str">
            <v>WA</v>
          </cell>
          <cell r="F90" t="str">
            <v>981050000</v>
          </cell>
        </row>
        <row r="91">
          <cell r="A91" t="str">
            <v>080685</v>
          </cell>
          <cell r="B91" t="str">
            <v>BOEGER WINERY</v>
          </cell>
          <cell r="C91" t="str">
            <v>1709 CARSON RD</v>
          </cell>
          <cell r="D91" t="str">
            <v>PLACERVILLE</v>
          </cell>
          <cell r="E91" t="str">
            <v>CA</v>
          </cell>
          <cell r="F91" t="str">
            <v>956670000</v>
          </cell>
        </row>
        <row r="92">
          <cell r="A92" t="str">
            <v>073079</v>
          </cell>
          <cell r="B92" t="str">
            <v>BOGLE VINEYARDS</v>
          </cell>
          <cell r="C92" t="str">
            <v>37783 COUNTY RD 144</v>
          </cell>
          <cell r="D92" t="str">
            <v>CLARKSBURG</v>
          </cell>
          <cell r="E92" t="str">
            <v>CA</v>
          </cell>
          <cell r="F92" t="str">
            <v>956120000</v>
          </cell>
        </row>
        <row r="93">
          <cell r="A93" t="str">
            <v>368352</v>
          </cell>
          <cell r="B93" t="str">
            <v>BONAIR WINERY</v>
          </cell>
          <cell r="C93" t="str">
            <v>500 S BONAIR RD</v>
          </cell>
          <cell r="D93" t="str">
            <v>ZILLAH</v>
          </cell>
          <cell r="E93" t="str">
            <v>WA</v>
          </cell>
          <cell r="F93" t="str">
            <v>989539750</v>
          </cell>
        </row>
        <row r="94">
          <cell r="A94" t="str">
            <v>072066</v>
          </cell>
          <cell r="B94" t="str">
            <v>BONNY DOON VINEYARD</v>
          </cell>
          <cell r="C94" t="str">
            <v>10 PINE FLAT RD</v>
          </cell>
          <cell r="D94" t="str">
            <v>SANTA CRUZ</v>
          </cell>
          <cell r="E94" t="str">
            <v>CA</v>
          </cell>
          <cell r="F94" t="str">
            <v>950600000</v>
          </cell>
        </row>
        <row r="95">
          <cell r="A95" t="str">
            <v>078015</v>
          </cell>
          <cell r="B95" t="str">
            <v>BOOKWALTER WINERY</v>
          </cell>
          <cell r="C95" t="str">
            <v>894 TULIP LANE</v>
          </cell>
          <cell r="D95" t="str">
            <v>RICHLAND</v>
          </cell>
          <cell r="E95" t="str">
            <v>WA</v>
          </cell>
          <cell r="F95" t="str">
            <v>993528588</v>
          </cell>
        </row>
        <row r="96">
          <cell r="A96" t="str">
            <v>082319</v>
          </cell>
          <cell r="B96" t="str">
            <v>BORDEAUX WINE LOCATORS</v>
          </cell>
          <cell r="C96" t="str">
            <v>2950 32ND AVE SW</v>
          </cell>
          <cell r="D96" t="str">
            <v>TUMWATER</v>
          </cell>
          <cell r="E96" t="str">
            <v>WA</v>
          </cell>
          <cell r="F96" t="str">
            <v>985120000</v>
          </cell>
        </row>
        <row r="97">
          <cell r="A97" t="str">
            <v>080511</v>
          </cell>
          <cell r="B97" t="str">
            <v>BOSTON BEER BRANDS</v>
          </cell>
          <cell r="C97" t="str">
            <v>BRIDGEWATER MILL MALL</v>
          </cell>
          <cell r="D97" t="str">
            <v>BRIDGEWATER</v>
          </cell>
          <cell r="E97" t="str">
            <v>VT</v>
          </cell>
          <cell r="F97" t="str">
            <v>050340000</v>
          </cell>
        </row>
        <row r="98">
          <cell r="A98" t="str">
            <v>076527</v>
          </cell>
          <cell r="B98" t="str">
            <v>BOSTON BEER COMPANY</v>
          </cell>
          <cell r="C98" t="str">
            <v>3340 LIBERTY AVE</v>
          </cell>
          <cell r="D98" t="str">
            <v>PITTSBURGH</v>
          </cell>
          <cell r="E98" t="str">
            <v>PA</v>
          </cell>
          <cell r="F98" t="str">
            <v>152010000</v>
          </cell>
        </row>
        <row r="99">
          <cell r="A99" t="str">
            <v>080284</v>
          </cell>
          <cell r="B99" t="str">
            <v>BOSTON BEER COMPANY</v>
          </cell>
          <cell r="C99" t="str">
            <v>30 GERMANIA ST</v>
          </cell>
          <cell r="D99" t="str">
            <v>BOSTON</v>
          </cell>
          <cell r="E99" t="str">
            <v>MA</v>
          </cell>
          <cell r="F99" t="str">
            <v>021300000</v>
          </cell>
        </row>
        <row r="100">
          <cell r="A100" t="str">
            <v>070555</v>
          </cell>
          <cell r="B100" t="str">
            <v>BOUCHAINE VINEYARDS</v>
          </cell>
          <cell r="C100" t="str">
            <v>1075 BUCHLI STATION RD</v>
          </cell>
          <cell r="D100" t="str">
            <v>NAPA</v>
          </cell>
          <cell r="E100" t="str">
            <v>CA</v>
          </cell>
          <cell r="F100" t="str">
            <v>945590000</v>
          </cell>
        </row>
        <row r="101">
          <cell r="A101" t="str">
            <v>078372</v>
          </cell>
          <cell r="B101" t="str">
            <v>BOUNDARY BAY BREWERY AND BISTRO</v>
          </cell>
          <cell r="C101" t="str">
            <v>1107 RAILROAD AVE</v>
          </cell>
          <cell r="D101" t="str">
            <v>BELLINGHAM</v>
          </cell>
          <cell r="E101" t="str">
            <v>WA</v>
          </cell>
          <cell r="F101" t="str">
            <v>982250000</v>
          </cell>
        </row>
        <row r="102">
          <cell r="A102" t="str">
            <v>081619</v>
          </cell>
          <cell r="B102" t="str">
            <v>BRANCASI ITALIAN IMPORTS</v>
          </cell>
          <cell r="C102" t="str">
            <v>8955 WATSON PL</v>
          </cell>
          <cell r="D102" t="str">
            <v>BREMERTON</v>
          </cell>
          <cell r="E102" t="str">
            <v>WA</v>
          </cell>
          <cell r="F102" t="str">
            <v>983110000</v>
          </cell>
        </row>
        <row r="103">
          <cell r="A103" t="str">
            <v>080334</v>
          </cell>
          <cell r="B103" t="str">
            <v>BRAND PARTNERS, L.L.C.</v>
          </cell>
          <cell r="C103" t="str">
            <v>3000 BOWEN AVE</v>
          </cell>
          <cell r="D103" t="str">
            <v>GRATON</v>
          </cell>
          <cell r="E103" t="str">
            <v>CA</v>
          </cell>
          <cell r="F103" t="str">
            <v>954440000</v>
          </cell>
        </row>
        <row r="104">
          <cell r="A104" t="str">
            <v>074370</v>
          </cell>
          <cell r="B104" t="str">
            <v>BRAREN PAULI WINERY</v>
          </cell>
          <cell r="C104" t="str">
            <v>1611 SPRING HILL RD</v>
          </cell>
          <cell r="D104" t="str">
            <v>PETALUMA</v>
          </cell>
          <cell r="E104" t="str">
            <v>CA</v>
          </cell>
          <cell r="F104" t="str">
            <v>949529699</v>
          </cell>
        </row>
        <row r="105">
          <cell r="A105" t="str">
            <v>368413</v>
          </cell>
          <cell r="B105" t="str">
            <v>BREMERTON ICE AND FUEL</v>
          </cell>
          <cell r="C105" t="str">
            <v>111 BRUENN AVE</v>
          </cell>
          <cell r="D105" t="str">
            <v>BREMERTON</v>
          </cell>
          <cell r="E105" t="str">
            <v>WA</v>
          </cell>
          <cell r="F105" t="str">
            <v>983129998</v>
          </cell>
        </row>
        <row r="106">
          <cell r="A106" t="str">
            <v>081959</v>
          </cell>
          <cell r="B106" t="str">
            <v>BREWERY OMMEGANG</v>
          </cell>
          <cell r="C106" t="str">
            <v>656 COUNTY HIGHWAY 33</v>
          </cell>
          <cell r="D106" t="str">
            <v>COOPERSTOWN</v>
          </cell>
          <cell r="E106" t="str">
            <v>NY</v>
          </cell>
          <cell r="F106" t="str">
            <v>133264737</v>
          </cell>
        </row>
        <row r="107">
          <cell r="A107" t="str">
            <v>079577</v>
          </cell>
          <cell r="B107" t="str">
            <v>BRICK HOUSE WINE COMPANY</v>
          </cell>
          <cell r="C107" t="str">
            <v>18200 LEWIS ROGERS LN</v>
          </cell>
          <cell r="D107" t="str">
            <v>NEWBERG</v>
          </cell>
          <cell r="E107" t="str">
            <v>OR</v>
          </cell>
          <cell r="F107" t="str">
            <v>97132</v>
          </cell>
        </row>
        <row r="108">
          <cell r="A108" t="str">
            <v>070657</v>
          </cell>
          <cell r="B108" t="str">
            <v>BRIDGEPORT BREWING COMPANY</v>
          </cell>
          <cell r="C108" t="str">
            <v>1313 NW MARSHALL</v>
          </cell>
          <cell r="D108" t="str">
            <v>PORTLAND</v>
          </cell>
          <cell r="E108" t="str">
            <v>OR</v>
          </cell>
          <cell r="F108" t="str">
            <v>972090000</v>
          </cell>
        </row>
        <row r="109">
          <cell r="A109" t="str">
            <v>074970</v>
          </cell>
          <cell r="B109" t="str">
            <v>BRIDGEVIEW VINEYARDS</v>
          </cell>
          <cell r="C109" t="str">
            <v>4210 HOLLAND LOOP RD</v>
          </cell>
          <cell r="D109" t="str">
            <v>CAVE JUNCTION</v>
          </cell>
          <cell r="E109" t="str">
            <v>OR</v>
          </cell>
          <cell r="F109" t="str">
            <v>975239758</v>
          </cell>
        </row>
        <row r="110">
          <cell r="A110" t="str">
            <v>082159</v>
          </cell>
          <cell r="B110" t="str">
            <v>BRIGGS &amp; SONS WINE MAKING CO</v>
          </cell>
          <cell r="C110" t="str">
            <v>ONE KIRKLAND RANCH ROAD</v>
          </cell>
          <cell r="D110" t="str">
            <v>NAPA</v>
          </cell>
          <cell r="E110" t="str">
            <v>CA</v>
          </cell>
          <cell r="F110" t="str">
            <v>945580000</v>
          </cell>
        </row>
        <row r="111">
          <cell r="A111" t="str">
            <v>076607</v>
          </cell>
          <cell r="B111" t="str">
            <v>BROADLEY VINEYARDS</v>
          </cell>
          <cell r="C111" t="str">
            <v>265 S 5TH ST</v>
          </cell>
          <cell r="D111" t="str">
            <v>MONROE</v>
          </cell>
          <cell r="E111" t="str">
            <v>OR</v>
          </cell>
          <cell r="F111" t="str">
            <v>974560000</v>
          </cell>
        </row>
        <row r="112">
          <cell r="A112" t="str">
            <v>360402</v>
          </cell>
          <cell r="B112" t="str">
            <v>BRONCO WINE COMPANY</v>
          </cell>
          <cell r="C112" t="str">
            <v>6342 BYSTRUM RD</v>
          </cell>
          <cell r="D112" t="str">
            <v>CERES</v>
          </cell>
          <cell r="E112" t="str">
            <v>CA</v>
          </cell>
          <cell r="F112" t="str">
            <v>953070000</v>
          </cell>
        </row>
        <row r="113">
          <cell r="A113" t="str">
            <v>081387</v>
          </cell>
          <cell r="B113" t="str">
            <v>BROWAR POLSKA INC.</v>
          </cell>
          <cell r="C113" t="str">
            <v>16716 68TH AVE NE #B-6</v>
          </cell>
          <cell r="D113" t="str">
            <v>KENMORE</v>
          </cell>
          <cell r="E113" t="str">
            <v>WA</v>
          </cell>
          <cell r="F113" t="str">
            <v>980284273</v>
          </cell>
        </row>
        <row r="114">
          <cell r="A114" t="str">
            <v>081239</v>
          </cell>
          <cell r="B114" t="str">
            <v>BROWN-FORMAN BEVERAGES WORLDWIDE</v>
          </cell>
          <cell r="C114" t="str">
            <v>1908 HOWARD STREET</v>
          </cell>
          <cell r="D114" t="str">
            <v>LOUISVILLE</v>
          </cell>
          <cell r="E114" t="str">
            <v>KY</v>
          </cell>
          <cell r="F114" t="str">
            <v>402100000</v>
          </cell>
        </row>
        <row r="115">
          <cell r="A115" t="str">
            <v>071421</v>
          </cell>
          <cell r="B115" t="str">
            <v>BRUTOCAO CELLARS</v>
          </cell>
          <cell r="C115" t="str">
            <v>2300 HWY 175</v>
          </cell>
          <cell r="D115" t="str">
            <v>HOPLAND</v>
          </cell>
          <cell r="E115" t="str">
            <v>CA</v>
          </cell>
          <cell r="F115" t="str">
            <v>954490000</v>
          </cell>
        </row>
        <row r="116">
          <cell r="A116" t="str">
            <v>079790</v>
          </cell>
          <cell r="B116" t="str">
            <v>BRYANT VINEYARDS</v>
          </cell>
          <cell r="C116" t="str">
            <v>BLDG A  RM 2   SUITE 4</v>
          </cell>
          <cell r="D116" t="str">
            <v>OAKVILLE</v>
          </cell>
          <cell r="E116" t="str">
            <v>CA</v>
          </cell>
          <cell r="F116" t="str">
            <v>94562</v>
          </cell>
        </row>
        <row r="117">
          <cell r="A117" t="str">
            <v>369111</v>
          </cell>
          <cell r="B117" t="str">
            <v>BUEHLER VINEYARDS</v>
          </cell>
          <cell r="C117" t="str">
            <v>820 GREENFIELD RD</v>
          </cell>
          <cell r="D117" t="str">
            <v>ST HELENA</v>
          </cell>
          <cell r="E117" t="str">
            <v>CA</v>
          </cell>
          <cell r="F117" t="str">
            <v>945740000</v>
          </cell>
        </row>
        <row r="118">
          <cell r="A118" t="str">
            <v>361432</v>
          </cell>
          <cell r="B118" t="str">
            <v>BUENA VISTA WINERY</v>
          </cell>
          <cell r="C118" t="str">
            <v>27000 RAMAL RD</v>
          </cell>
          <cell r="D118" t="str">
            <v>SONOMA</v>
          </cell>
          <cell r="E118" t="str">
            <v>CA</v>
          </cell>
          <cell r="F118" t="str">
            <v>954760182</v>
          </cell>
        </row>
        <row r="119">
          <cell r="A119" t="str">
            <v>080693</v>
          </cell>
          <cell r="B119" t="str">
            <v>BUNCHGRASS WINERY</v>
          </cell>
          <cell r="C119" t="str">
            <v>RR 5_BOX 131</v>
          </cell>
          <cell r="D119" t="str">
            <v>WALLA WALLA</v>
          </cell>
          <cell r="E119" t="str">
            <v>WA</v>
          </cell>
          <cell r="F119" t="str">
            <v>99362</v>
          </cell>
        </row>
        <row r="120">
          <cell r="A120" t="str">
            <v>360155</v>
          </cell>
          <cell r="B120" t="str">
            <v>BURGESS CELLARS INC.</v>
          </cell>
          <cell r="C120" t="str">
            <v>1108 DEER PARK RD</v>
          </cell>
          <cell r="D120" t="str">
            <v>ST HELENA</v>
          </cell>
          <cell r="E120" t="str">
            <v>CA</v>
          </cell>
          <cell r="F120" t="str">
            <v>945740000</v>
          </cell>
        </row>
        <row r="121">
          <cell r="A121" t="str">
            <v>082121</v>
          </cell>
          <cell r="B121" t="str">
            <v>BUTTE CREEK BREWING COMPANY</v>
          </cell>
          <cell r="C121" t="str">
            <v>945 W 2ND ST</v>
          </cell>
          <cell r="D121" t="str">
            <v>CHICO</v>
          </cell>
          <cell r="E121" t="str">
            <v>CA</v>
          </cell>
          <cell r="F121" t="str">
            <v>95928</v>
          </cell>
        </row>
        <row r="122">
          <cell r="A122" t="str">
            <v>076735</v>
          </cell>
          <cell r="B122" t="str">
            <v>BYINGTON WINERY &amp; VINEYARDS, INC.</v>
          </cell>
          <cell r="C122" t="str">
            <v>21850 BEAR CREEK RD</v>
          </cell>
          <cell r="D122" t="str">
            <v>LOS GATOS</v>
          </cell>
          <cell r="E122" t="str">
            <v>CA</v>
          </cell>
          <cell r="F122" t="str">
            <v>950300000</v>
          </cell>
        </row>
        <row r="123">
          <cell r="A123" t="str">
            <v>074104</v>
          </cell>
          <cell r="B123" t="str">
            <v>BYRON VINEYARD &amp; WINERY</v>
          </cell>
          <cell r="C123" t="str">
            <v>5230 TEPUSQUET CANYON RD</v>
          </cell>
          <cell r="D123" t="str">
            <v>SANTA MARIA</v>
          </cell>
          <cell r="E123" t="str">
            <v>CA</v>
          </cell>
          <cell r="F123" t="str">
            <v>934549548</v>
          </cell>
        </row>
        <row r="124">
          <cell r="A124" t="str">
            <v>357023</v>
          </cell>
          <cell r="B124" t="str">
            <v>C MONDAVI &amp; SONS</v>
          </cell>
          <cell r="C124" t="str">
            <v>2800 MAIN ST</v>
          </cell>
          <cell r="D124" t="str">
            <v>ST HELENA</v>
          </cell>
          <cell r="E124" t="str">
            <v>CA</v>
          </cell>
          <cell r="F124" t="str">
            <v>945740000</v>
          </cell>
        </row>
        <row r="125">
          <cell r="A125" t="str">
            <v>366776</v>
          </cell>
          <cell r="B125" t="str">
            <v>C.I. SHENANIGAN'S - RUSTON</v>
          </cell>
          <cell r="C125" t="str">
            <v>3017 RUSTON WAY</v>
          </cell>
          <cell r="D125" t="str">
            <v>TACOMA</v>
          </cell>
          <cell r="E125" t="str">
            <v>WA</v>
          </cell>
          <cell r="F125" t="str">
            <v>984010000</v>
          </cell>
        </row>
        <row r="126">
          <cell r="A126" t="str">
            <v>361986</v>
          </cell>
          <cell r="B126" t="str">
            <v>C.I. SHENANIGAN'S SEAFOOD CHOPHOUSE BREWERY</v>
          </cell>
          <cell r="C126" t="str">
            <v>332 SPOKANE FALLS CT</v>
          </cell>
          <cell r="D126" t="str">
            <v>SPOKANE</v>
          </cell>
          <cell r="E126" t="str">
            <v>WA</v>
          </cell>
          <cell r="F126" t="str">
            <v>992010000</v>
          </cell>
        </row>
        <row r="127">
          <cell r="A127" t="str">
            <v>082161</v>
          </cell>
          <cell r="B127" t="str">
            <v>CACHE CELLARS</v>
          </cell>
          <cell r="C127" t="str">
            <v>PUTAH CREEK ON PEDRICK RD</v>
          </cell>
          <cell r="D127" t="str">
            <v>DAVIS</v>
          </cell>
          <cell r="E127" t="str">
            <v>CA</v>
          </cell>
          <cell r="F127" t="str">
            <v>956169604</v>
          </cell>
        </row>
        <row r="128">
          <cell r="A128" t="str">
            <v>081682</v>
          </cell>
          <cell r="B128" t="str">
            <v>CADENCE</v>
          </cell>
          <cell r="C128" t="str">
            <v>432 YALE AVE N</v>
          </cell>
          <cell r="D128" t="str">
            <v>SEATTLE</v>
          </cell>
          <cell r="E128" t="str">
            <v>WA</v>
          </cell>
          <cell r="F128" t="str">
            <v>98109</v>
          </cell>
        </row>
        <row r="129">
          <cell r="A129" t="str">
            <v>080386</v>
          </cell>
          <cell r="B129" t="str">
            <v>CAFARO CELLARS</v>
          </cell>
          <cell r="C129" t="str">
            <v>1591 DEAN YORK LN</v>
          </cell>
          <cell r="D129" t="str">
            <v>ST HELENA</v>
          </cell>
          <cell r="E129" t="str">
            <v>CA</v>
          </cell>
          <cell r="F129" t="str">
            <v>945740000</v>
          </cell>
        </row>
        <row r="130">
          <cell r="A130" t="str">
            <v>365491</v>
          </cell>
          <cell r="B130" t="str">
            <v>CAFE JUANITA</v>
          </cell>
          <cell r="C130" t="str">
            <v>9702 NE 120TH PL</v>
          </cell>
          <cell r="D130" t="str">
            <v>KIRKLAND</v>
          </cell>
          <cell r="E130" t="str">
            <v>WA</v>
          </cell>
          <cell r="F130" t="str">
            <v>980340000</v>
          </cell>
        </row>
        <row r="131">
          <cell r="A131" t="str">
            <v>368865</v>
          </cell>
          <cell r="B131" t="str">
            <v>CAIN CELLARS</v>
          </cell>
          <cell r="C131" t="str">
            <v>3800 LANGTRY RD</v>
          </cell>
          <cell r="D131" t="str">
            <v>SAINT HELENA</v>
          </cell>
          <cell r="E131" t="str">
            <v>CA</v>
          </cell>
          <cell r="F131" t="str">
            <v>945749772</v>
          </cell>
        </row>
        <row r="132">
          <cell r="A132" t="str">
            <v>364496</v>
          </cell>
          <cell r="B132" t="str">
            <v>CAKEBREAD CELLARS</v>
          </cell>
          <cell r="C132" t="str">
            <v>8300 ST HELENA HWY</v>
          </cell>
          <cell r="D132" t="str">
            <v>RUTHERFORD</v>
          </cell>
          <cell r="E132" t="str">
            <v>CA</v>
          </cell>
          <cell r="F132" t="str">
            <v>945730000</v>
          </cell>
        </row>
        <row r="133">
          <cell r="A133" t="str">
            <v>363195</v>
          </cell>
          <cell r="B133" t="str">
            <v>CALERA WINE COMPANY</v>
          </cell>
          <cell r="C133" t="str">
            <v>11300 CIENEGA RD</v>
          </cell>
          <cell r="D133" t="str">
            <v>HOLLISTER</v>
          </cell>
          <cell r="E133" t="str">
            <v>CA</v>
          </cell>
          <cell r="F133" t="str">
            <v>950239619</v>
          </cell>
        </row>
        <row r="134">
          <cell r="A134" t="str">
            <v>080243</v>
          </cell>
          <cell r="B134" t="str">
            <v>CALIFORNIA CIDER COMPANY</v>
          </cell>
          <cell r="C134" t="str">
            <v>3000 BOWEN STREET</v>
          </cell>
          <cell r="D134" t="str">
            <v>GRATON</v>
          </cell>
          <cell r="E134" t="str">
            <v>CA</v>
          </cell>
          <cell r="F134" t="str">
            <v>954440000</v>
          </cell>
        </row>
        <row r="135">
          <cell r="A135" t="str">
            <v>368912</v>
          </cell>
          <cell r="B135" t="str">
            <v>CALIFORNIA WINE COMPANY</v>
          </cell>
          <cell r="C135" t="str">
            <v>155 CHERRY CREEK</v>
          </cell>
          <cell r="D135" t="str">
            <v>CLOVERDALE</v>
          </cell>
          <cell r="E135" t="str">
            <v>CA</v>
          </cell>
          <cell r="F135" t="str">
            <v>954253807</v>
          </cell>
        </row>
        <row r="136">
          <cell r="A136" t="str">
            <v>077435</v>
          </cell>
          <cell r="B136" t="str">
            <v>CAMARADERIE CELLARS</v>
          </cell>
          <cell r="C136" t="str">
            <v>334 BENSON RD</v>
          </cell>
          <cell r="D136" t="str">
            <v>PORT ANGELES</v>
          </cell>
          <cell r="E136" t="str">
            <v>WA</v>
          </cell>
          <cell r="F136" t="str">
            <v>983630000</v>
          </cell>
        </row>
        <row r="137">
          <cell r="A137" t="str">
            <v>354369</v>
          </cell>
          <cell r="B137" t="str">
            <v>CAMMARANO BROS.</v>
          </cell>
          <cell r="C137" t="str">
            <v>2324 CENTER ST</v>
          </cell>
          <cell r="D137" t="str">
            <v>TACOMA</v>
          </cell>
          <cell r="E137" t="str">
            <v>WA</v>
          </cell>
          <cell r="F137" t="str">
            <v>984097639</v>
          </cell>
        </row>
        <row r="138">
          <cell r="A138" t="str">
            <v>363955</v>
          </cell>
          <cell r="B138" t="str">
            <v>CAMMARANO BROS.</v>
          </cell>
          <cell r="C138" t="str">
            <v>3108 29TH AVE SW</v>
          </cell>
          <cell r="D138" t="str">
            <v>TUMWATER</v>
          </cell>
          <cell r="E138" t="str">
            <v>WA</v>
          </cell>
          <cell r="F138" t="str">
            <v>985126174</v>
          </cell>
        </row>
        <row r="139">
          <cell r="A139" t="str">
            <v>081056</v>
          </cell>
          <cell r="B139" t="str">
            <v>CAMO BREWING CO., INC.</v>
          </cell>
          <cell r="C139" t="str">
            <v>3305 SPRING MOUNTAIN RD STE 60</v>
          </cell>
          <cell r="D139" t="str">
            <v>LAS VEGAS</v>
          </cell>
          <cell r="E139" t="str">
            <v>NV</v>
          </cell>
          <cell r="F139" t="str">
            <v>891020000</v>
          </cell>
        </row>
        <row r="140">
          <cell r="A140" t="str">
            <v>368683</v>
          </cell>
          <cell r="B140" t="str">
            <v>CANANDAIGUA WINE COMPANY</v>
          </cell>
          <cell r="C140" t="str">
            <v>116 BUFFALO ST</v>
          </cell>
          <cell r="D140" t="str">
            <v>CANANDAIGUA</v>
          </cell>
          <cell r="E140" t="str">
            <v>NY</v>
          </cell>
          <cell r="F140" t="str">
            <v>144241086</v>
          </cell>
        </row>
        <row r="141">
          <cell r="A141" t="str">
            <v>078633</v>
          </cell>
          <cell r="B141" t="str">
            <v>CANOE RIDGE VINEYARD</v>
          </cell>
          <cell r="C141" t="str">
            <v>1102 W CHERRY</v>
          </cell>
          <cell r="D141" t="str">
            <v>WALLA WALLA</v>
          </cell>
          <cell r="E141" t="str">
            <v>WA</v>
          </cell>
          <cell r="F141" t="str">
            <v>993620000</v>
          </cell>
        </row>
        <row r="142">
          <cell r="A142" t="str">
            <v>081384</v>
          </cell>
          <cell r="B142" t="str">
            <v>CAPARONE WINERY</v>
          </cell>
          <cell r="C142" t="str">
            <v>2280 SAN MARCOS RD</v>
          </cell>
          <cell r="D142" t="str">
            <v>PASO ROBLES</v>
          </cell>
          <cell r="E142" t="str">
            <v>CA</v>
          </cell>
          <cell r="F142" t="str">
            <v>934467339</v>
          </cell>
        </row>
        <row r="143">
          <cell r="A143" t="str">
            <v>078810</v>
          </cell>
          <cell r="B143" t="str">
            <v>CAPTAINS CITY BREWERY, INC.</v>
          </cell>
          <cell r="C143" t="str">
            <v>23 FRONT ST #4</v>
          </cell>
          <cell r="D143" t="str">
            <v>COUPEVILLE</v>
          </cell>
          <cell r="E143" t="str">
            <v>WA</v>
          </cell>
          <cell r="F143" t="str">
            <v>982390000</v>
          </cell>
        </row>
        <row r="144">
          <cell r="A144" t="str">
            <v>081444</v>
          </cell>
          <cell r="B144" t="str">
            <v>CARLO &amp; JULIAN</v>
          </cell>
          <cell r="C144" t="str">
            <v>1000 E MAIN ST</v>
          </cell>
          <cell r="D144" t="str">
            <v>CARLTON</v>
          </cell>
          <cell r="E144" t="str">
            <v>OR</v>
          </cell>
          <cell r="F144" t="str">
            <v>971119101</v>
          </cell>
        </row>
        <row r="145">
          <cell r="A145" t="str">
            <v>362470</v>
          </cell>
          <cell r="B145" t="str">
            <v>CARNEROS CREEK WINERY, LLC</v>
          </cell>
          <cell r="C145" t="str">
            <v>1285 DEALY LN</v>
          </cell>
          <cell r="D145" t="str">
            <v>NAPA</v>
          </cell>
          <cell r="E145" t="str">
            <v>CA</v>
          </cell>
          <cell r="F145" t="str">
            <v>945599706</v>
          </cell>
        </row>
        <row r="146">
          <cell r="A146" t="str">
            <v>075274</v>
          </cell>
          <cell r="B146" t="str">
            <v>CASCADE CLIFFS VINEYARD &amp; WINERY</v>
          </cell>
          <cell r="C146" t="str">
            <v>8866 HWY 14</v>
          </cell>
          <cell r="D146" t="str">
            <v>WISHRAM</v>
          </cell>
          <cell r="E146" t="str">
            <v>WA</v>
          </cell>
          <cell r="F146" t="str">
            <v>986730000</v>
          </cell>
        </row>
        <row r="147">
          <cell r="A147" t="str">
            <v>079556</v>
          </cell>
          <cell r="B147" t="str">
            <v>CASTLETON BEVERAGE CORPORATION</v>
          </cell>
          <cell r="C147" t="str">
            <v>12200 N MAIN ST</v>
          </cell>
          <cell r="D147" t="str">
            <v>JACKSONVILLE</v>
          </cell>
          <cell r="E147" t="str">
            <v>FL</v>
          </cell>
          <cell r="F147" t="str">
            <v>32218</v>
          </cell>
        </row>
        <row r="148">
          <cell r="A148" t="str">
            <v>074338</v>
          </cell>
          <cell r="B148" t="str">
            <v>CASTORO CELLARS</v>
          </cell>
          <cell r="C148" t="str">
            <v>6465 VON DOLLEN RD</v>
          </cell>
          <cell r="D148" t="str">
            <v>SAN MIGUEL</v>
          </cell>
          <cell r="E148" t="str">
            <v>CA</v>
          </cell>
          <cell r="F148" t="str">
            <v>934510000</v>
          </cell>
        </row>
        <row r="149">
          <cell r="A149" t="str">
            <v>078309</v>
          </cell>
          <cell r="B149" t="str">
            <v>CATERINA WINERY</v>
          </cell>
          <cell r="C149" t="str">
            <v>905 N WASHINGTON ST</v>
          </cell>
          <cell r="D149" t="str">
            <v>SPOKANE</v>
          </cell>
          <cell r="E149" t="str">
            <v>WA</v>
          </cell>
          <cell r="F149" t="str">
            <v>992010000</v>
          </cell>
        </row>
        <row r="150">
          <cell r="A150" t="str">
            <v>080163</v>
          </cell>
          <cell r="B150" t="str">
            <v>CAVATAPPI DISTRIBUZIONE</v>
          </cell>
          <cell r="C150" t="str">
            <v>835 8TH AVE N</v>
          </cell>
          <cell r="D150" t="str">
            <v>SEATTLE</v>
          </cell>
          <cell r="E150" t="str">
            <v>WA</v>
          </cell>
          <cell r="F150" t="str">
            <v>981094350</v>
          </cell>
        </row>
        <row r="151">
          <cell r="A151" t="str">
            <v>360408</v>
          </cell>
          <cell r="B151" t="str">
            <v>CAYMUS VINEYARDS</v>
          </cell>
          <cell r="C151" t="str">
            <v>8700 CONN CREEK RD</v>
          </cell>
          <cell r="D151" t="str">
            <v>RUTHERFORD</v>
          </cell>
          <cell r="E151" t="str">
            <v>CA</v>
          </cell>
          <cell r="F151" t="str">
            <v>945730000</v>
          </cell>
        </row>
        <row r="152">
          <cell r="A152" t="str">
            <v>081794</v>
          </cell>
          <cell r="B152" t="str">
            <v>CAYUSE VINEYARDS, L.L.C.</v>
          </cell>
          <cell r="C152" t="str">
            <v>17 E MAIN ST</v>
          </cell>
          <cell r="D152" t="str">
            <v>WALLA WALLA</v>
          </cell>
          <cell r="E152" t="str">
            <v>WA</v>
          </cell>
          <cell r="F152" t="str">
            <v>99362</v>
          </cell>
        </row>
        <row r="153">
          <cell r="A153" t="str">
            <v>079138</v>
          </cell>
          <cell r="B153" t="str">
            <v>CECCHETTI SEBASTIANI CELLAR</v>
          </cell>
          <cell r="C153" t="str">
            <v>8440 ST HELENA HWY STE A</v>
          </cell>
          <cell r="D153" t="str">
            <v>RUTHERFORD</v>
          </cell>
          <cell r="E153" t="str">
            <v>CA</v>
          </cell>
          <cell r="F153" t="str">
            <v>945730000</v>
          </cell>
        </row>
        <row r="154">
          <cell r="A154" t="str">
            <v>082162</v>
          </cell>
          <cell r="B154" t="str">
            <v>CELEBRATION CELLARS</v>
          </cell>
          <cell r="C154" t="str">
            <v>128  WHEELER AVE</v>
          </cell>
          <cell r="D154" t="str">
            <v>ARCADIA</v>
          </cell>
          <cell r="E154" t="str">
            <v>CA</v>
          </cell>
          <cell r="F154" t="str">
            <v>910063215</v>
          </cell>
        </row>
        <row r="155">
          <cell r="A155" t="str">
            <v>077255</v>
          </cell>
          <cell r="B155" t="str">
            <v>CELIS BREWERY, INC.</v>
          </cell>
          <cell r="C155" t="str">
            <v>2431 FORBES DR</v>
          </cell>
          <cell r="D155" t="str">
            <v>AUSTIN</v>
          </cell>
          <cell r="E155" t="str">
            <v>TX</v>
          </cell>
          <cell r="F155" t="str">
            <v>787540000</v>
          </cell>
        </row>
        <row r="156">
          <cell r="A156" t="str">
            <v>369385</v>
          </cell>
          <cell r="B156" t="str">
            <v>CHALK HILL WINERY</v>
          </cell>
          <cell r="C156" t="str">
            <v>10300 CHALK HILL RD</v>
          </cell>
          <cell r="D156" t="str">
            <v>HEALDSBURG</v>
          </cell>
          <cell r="E156" t="str">
            <v>CA</v>
          </cell>
          <cell r="F156" t="str">
            <v>954480000</v>
          </cell>
        </row>
        <row r="157">
          <cell r="A157" t="str">
            <v>360908</v>
          </cell>
          <cell r="B157" t="str">
            <v>CHALONE VINEYARDS</v>
          </cell>
          <cell r="C157" t="str">
            <v>STONEWELL CANYON RD</v>
          </cell>
          <cell r="D157" t="str">
            <v>SOLEDAD</v>
          </cell>
          <cell r="E157" t="str">
            <v>CA</v>
          </cell>
          <cell r="F157" t="str">
            <v>941050000</v>
          </cell>
        </row>
        <row r="158">
          <cell r="A158" t="str">
            <v>081901</v>
          </cell>
          <cell r="B158" t="str">
            <v>CHAMELEON CELLARS</v>
          </cell>
          <cell r="C158" t="str">
            <v>1330 SYLVANER AVE</v>
          </cell>
          <cell r="D158" t="str">
            <v>ST HELENA</v>
          </cell>
          <cell r="E158" t="str">
            <v>CA</v>
          </cell>
          <cell r="F158" t="str">
            <v>945742338</v>
          </cell>
        </row>
        <row r="159">
          <cell r="A159" t="str">
            <v>359696</v>
          </cell>
          <cell r="B159" t="str">
            <v>CHAPPELLET VINEYARD</v>
          </cell>
          <cell r="C159" t="str">
            <v>1581 SAGE CANYON RD</v>
          </cell>
          <cell r="D159" t="str">
            <v>ST HELENA</v>
          </cell>
          <cell r="E159" t="str">
            <v>CA</v>
          </cell>
          <cell r="F159" t="str">
            <v>945740000</v>
          </cell>
        </row>
        <row r="160">
          <cell r="A160" t="str">
            <v>080532</v>
          </cell>
          <cell r="B160" t="str">
            <v>CHARLES REININGER, L.L.C.</v>
          </cell>
          <cell r="C160" t="str">
            <v>RT 4 BOX 1576 BLDG 805 C ST</v>
          </cell>
          <cell r="D160" t="str">
            <v>WALLA WALLA</v>
          </cell>
          <cell r="E160" t="str">
            <v>WA</v>
          </cell>
          <cell r="F160" t="str">
            <v>993620000</v>
          </cell>
        </row>
        <row r="161">
          <cell r="A161" t="str">
            <v>366062</v>
          </cell>
          <cell r="B161" t="str">
            <v>CHATEAU BENOIT</v>
          </cell>
          <cell r="C161" t="str">
            <v>6580 NE MINERAL SPRINGS RD</v>
          </cell>
          <cell r="D161" t="str">
            <v>CARLTON</v>
          </cell>
          <cell r="E161" t="str">
            <v>OR</v>
          </cell>
          <cell r="F161" t="str">
            <v>971119529</v>
          </cell>
        </row>
        <row r="162">
          <cell r="A162" t="str">
            <v>080683</v>
          </cell>
          <cell r="B162" t="str">
            <v>CHATEAU BIANCA WINERY</v>
          </cell>
          <cell r="C162" t="str">
            <v>17485 HWY 22</v>
          </cell>
          <cell r="D162" t="str">
            <v>DALLAS</v>
          </cell>
          <cell r="E162" t="str">
            <v>OR</v>
          </cell>
          <cell r="F162" t="str">
            <v>973389315</v>
          </cell>
        </row>
        <row r="163">
          <cell r="A163" t="str">
            <v>071660</v>
          </cell>
          <cell r="B163" t="str">
            <v>CHATEAU DIANA</v>
          </cell>
          <cell r="C163" t="str">
            <v>6195 DRY CREEK RD</v>
          </cell>
          <cell r="D163" t="str">
            <v>HEALDSBURG</v>
          </cell>
          <cell r="E163" t="str">
            <v>CA</v>
          </cell>
          <cell r="F163" t="str">
            <v>954480000</v>
          </cell>
        </row>
        <row r="164">
          <cell r="A164" t="str">
            <v>072949</v>
          </cell>
          <cell r="B164" t="str">
            <v>CHATEAU GALLANT WINERY</v>
          </cell>
          <cell r="C164" t="str">
            <v>647 GALLANT RD</v>
          </cell>
          <cell r="D164" t="str">
            <v>BURBANK</v>
          </cell>
          <cell r="E164" t="str">
            <v>WA</v>
          </cell>
          <cell r="F164" t="str">
            <v>993230000</v>
          </cell>
        </row>
        <row r="165">
          <cell r="A165" t="str">
            <v>078501</v>
          </cell>
          <cell r="B165" t="str">
            <v>CHATEAU JULIEN</v>
          </cell>
          <cell r="C165" t="str">
            <v>8940 CARMEL VALLEY RD</v>
          </cell>
          <cell r="D165" t="str">
            <v>CARMEL</v>
          </cell>
          <cell r="E165" t="str">
            <v>CA</v>
          </cell>
          <cell r="F165" t="str">
            <v>939230000</v>
          </cell>
        </row>
        <row r="166">
          <cell r="A166" t="str">
            <v>080244</v>
          </cell>
          <cell r="B166" t="str">
            <v>CHATEAU LORANE</v>
          </cell>
          <cell r="C166" t="str">
            <v>27415 SIUSLAW RIVER ROAD</v>
          </cell>
          <cell r="D166" t="str">
            <v>LORANE</v>
          </cell>
          <cell r="E166" t="str">
            <v>OR</v>
          </cell>
          <cell r="F166" t="str">
            <v>974519701</v>
          </cell>
        </row>
        <row r="167">
          <cell r="A167" t="str">
            <v>360963</v>
          </cell>
          <cell r="B167" t="str">
            <v>CHATEAU MONTELENA</v>
          </cell>
          <cell r="C167" t="str">
            <v>1429 TUBBS LN</v>
          </cell>
          <cell r="D167" t="str">
            <v>CALISTOGA</v>
          </cell>
          <cell r="E167" t="str">
            <v>CA</v>
          </cell>
          <cell r="F167" t="str">
            <v>945150000</v>
          </cell>
        </row>
        <row r="168">
          <cell r="A168" t="str">
            <v>080308</v>
          </cell>
          <cell r="B168" t="str">
            <v>CHEHALEM</v>
          </cell>
          <cell r="C168" t="str">
            <v>31190 NE VERITAS LANE</v>
          </cell>
          <cell r="D168" t="str">
            <v>NEWBERG</v>
          </cell>
          <cell r="E168" t="str">
            <v>OR</v>
          </cell>
          <cell r="F168" t="str">
            <v>971326958</v>
          </cell>
        </row>
        <row r="169">
          <cell r="A169" t="str">
            <v>073386</v>
          </cell>
          <cell r="B169" t="str">
            <v>CHIMNEY ROCK</v>
          </cell>
          <cell r="C169" t="str">
            <v>5350 SILVERADO TRAIL</v>
          </cell>
          <cell r="D169" t="str">
            <v>NAPA</v>
          </cell>
          <cell r="E169" t="str">
            <v>CA</v>
          </cell>
          <cell r="F169" t="str">
            <v>945580000</v>
          </cell>
        </row>
        <row r="170">
          <cell r="A170" t="str">
            <v>078499</v>
          </cell>
          <cell r="B170" t="str">
            <v>CHINA BEND VINEYARDS</v>
          </cell>
          <cell r="C170" t="str">
            <v>3596 NORTHPORT-FLAT CREEK RD</v>
          </cell>
          <cell r="D170" t="str">
            <v>KETTLE FALLS</v>
          </cell>
          <cell r="E170" t="str">
            <v>WA</v>
          </cell>
          <cell r="F170" t="str">
            <v>99141</v>
          </cell>
        </row>
        <row r="171">
          <cell r="A171" t="str">
            <v>070989</v>
          </cell>
          <cell r="B171" t="str">
            <v>CHINOOK WINES</v>
          </cell>
          <cell r="C171" t="str">
            <v>WITTKOPF ROAD AT OLD HWY 12</v>
          </cell>
          <cell r="D171" t="str">
            <v>PROSSER</v>
          </cell>
          <cell r="E171" t="str">
            <v>WA</v>
          </cell>
          <cell r="F171" t="str">
            <v>993500000</v>
          </cell>
        </row>
        <row r="172">
          <cell r="A172" t="str">
            <v>080423</v>
          </cell>
          <cell r="B172" t="str">
            <v>CHLOE'</v>
          </cell>
          <cell r="C172" t="str">
            <v>718 4TH AVE N #38</v>
          </cell>
          <cell r="D172" t="str">
            <v>SEATTLE</v>
          </cell>
          <cell r="E172" t="str">
            <v>WA</v>
          </cell>
          <cell r="F172" t="str">
            <v>981090000</v>
          </cell>
        </row>
        <row r="173">
          <cell r="A173" t="str">
            <v>079009</v>
          </cell>
          <cell r="B173" t="str">
            <v>CHRISTOPHER CREEK WINERY</v>
          </cell>
          <cell r="C173" t="str">
            <v>641 LIMERICK LN</v>
          </cell>
          <cell r="D173" t="str">
            <v>HEALDSBURG</v>
          </cell>
          <cell r="E173" t="str">
            <v>CA</v>
          </cell>
          <cell r="F173" t="str">
            <v>954480000</v>
          </cell>
        </row>
        <row r="174">
          <cell r="A174" t="str">
            <v>079702</v>
          </cell>
          <cell r="B174" t="str">
            <v>CIRQUE BREWERY</v>
          </cell>
          <cell r="C174" t="str">
            <v>2880 LEE RD STE D</v>
          </cell>
          <cell r="D174" t="str">
            <v>PROSSER</v>
          </cell>
          <cell r="E174" t="str">
            <v>WA</v>
          </cell>
          <cell r="F174" t="str">
            <v>993500000</v>
          </cell>
        </row>
        <row r="175">
          <cell r="A175" t="str">
            <v>366628</v>
          </cell>
          <cell r="B175" t="str">
            <v>CITY BEVERAGES DISTRIBUTORS</v>
          </cell>
          <cell r="C175" t="str">
            <v>1025 6TH AVE N</v>
          </cell>
          <cell r="D175" t="str">
            <v>KENT</v>
          </cell>
          <cell r="E175" t="str">
            <v>WA</v>
          </cell>
          <cell r="F175" t="str">
            <v>980351357</v>
          </cell>
        </row>
        <row r="176">
          <cell r="A176" t="str">
            <v>079955</v>
          </cell>
          <cell r="B176" t="str">
            <v>CLAAR CELLARS, L.L.C.</v>
          </cell>
          <cell r="C176" t="str">
            <v>1081 GLENWOOD RD</v>
          </cell>
          <cell r="D176" t="str">
            <v>PASCO</v>
          </cell>
          <cell r="E176" t="str">
            <v>WA</v>
          </cell>
          <cell r="F176" t="str">
            <v>993010000</v>
          </cell>
        </row>
        <row r="177">
          <cell r="A177" t="str">
            <v>361574</v>
          </cell>
          <cell r="B177" t="str">
            <v>CLARK COUNTY DISTRIBUTING CO.</v>
          </cell>
          <cell r="C177" t="str">
            <v>1305 W 17TH ST</v>
          </cell>
          <cell r="D177" t="str">
            <v>VANCOUVER</v>
          </cell>
          <cell r="E177" t="str">
            <v>WA</v>
          </cell>
          <cell r="F177" t="str">
            <v>986667687</v>
          </cell>
        </row>
        <row r="178">
          <cell r="A178" t="str">
            <v>352194</v>
          </cell>
          <cell r="B178" t="str">
            <v>CLARK DISTRIBUTING COMPANY</v>
          </cell>
          <cell r="C178" t="str">
            <v>2202 36TH ST</v>
          </cell>
          <cell r="D178" t="str">
            <v>EVERETT</v>
          </cell>
          <cell r="E178" t="str">
            <v>WA</v>
          </cell>
          <cell r="F178" t="str">
            <v>982060917</v>
          </cell>
        </row>
        <row r="179">
          <cell r="A179" t="str">
            <v>082101</v>
          </cell>
          <cell r="B179" t="str">
            <v>CLASSICAL WINES/CLASSICAL WINES FROM SPAIN</v>
          </cell>
          <cell r="C179" t="str">
            <v>9075 HOLMAN RD NW</v>
          </cell>
          <cell r="D179" t="str">
            <v>SEATTLE</v>
          </cell>
          <cell r="E179" t="str">
            <v>WA</v>
          </cell>
          <cell r="F179" t="str">
            <v>981173426</v>
          </cell>
        </row>
        <row r="180">
          <cell r="A180" t="str">
            <v>080676</v>
          </cell>
          <cell r="B180" t="str">
            <v>CLAUDIA SPRINGS WINERY</v>
          </cell>
          <cell r="C180" t="str">
            <v>2160 GUNTLY RD</v>
          </cell>
          <cell r="D180" t="str">
            <v>PHILO</v>
          </cell>
          <cell r="E180" t="str">
            <v>CA</v>
          </cell>
          <cell r="F180" t="str">
            <v>954660000</v>
          </cell>
        </row>
        <row r="181">
          <cell r="A181" t="str">
            <v>081464</v>
          </cell>
          <cell r="B181" t="str">
            <v>CLENDENEN-LINDQUIST VINTNERS</v>
          </cell>
          <cell r="C181" t="str">
            <v>4665A SANTA MARIA MESA RD</v>
          </cell>
          <cell r="D181" t="str">
            <v>SANTA MARIA</v>
          </cell>
          <cell r="E181" t="str">
            <v>CA</v>
          </cell>
          <cell r="F181" t="str">
            <v>934549638</v>
          </cell>
        </row>
        <row r="182">
          <cell r="A182" t="str">
            <v>079712</v>
          </cell>
          <cell r="B182" t="str">
            <v>CLICK IMPORTS</v>
          </cell>
          <cell r="C182" t="str">
            <v>2228 1ST AVE STE B</v>
          </cell>
          <cell r="D182" t="str">
            <v>SEATTLE</v>
          </cell>
          <cell r="E182" t="str">
            <v>WA</v>
          </cell>
          <cell r="F182" t="str">
            <v>981210000</v>
          </cell>
        </row>
        <row r="183">
          <cell r="A183" t="str">
            <v>076252</v>
          </cell>
          <cell r="B183" t="str">
            <v>CLINE CELLARS</v>
          </cell>
          <cell r="C183" t="str">
            <v>24737 ARNOLD DR</v>
          </cell>
          <cell r="D183" t="str">
            <v>SONOMA</v>
          </cell>
          <cell r="E183" t="str">
            <v>CA</v>
          </cell>
          <cell r="F183" t="str">
            <v>954761465</v>
          </cell>
        </row>
        <row r="184">
          <cell r="A184" t="str">
            <v>080450</v>
          </cell>
          <cell r="B184" t="str">
            <v>CLONINGER CELLARS</v>
          </cell>
          <cell r="C184" t="str">
            <v>1645 RIVER RD</v>
          </cell>
          <cell r="D184" t="str">
            <v>SALINAS</v>
          </cell>
          <cell r="E184" t="str">
            <v>CA</v>
          </cell>
          <cell r="F184" t="str">
            <v>939088751</v>
          </cell>
        </row>
        <row r="185">
          <cell r="A185" t="str">
            <v>360868</v>
          </cell>
          <cell r="B185" t="str">
            <v>CLOS DU VAL WINE CO.</v>
          </cell>
          <cell r="C185" t="str">
            <v>5330 SILVERADO TRAIL</v>
          </cell>
          <cell r="D185" t="str">
            <v>NAPA</v>
          </cell>
          <cell r="E185" t="str">
            <v>CA</v>
          </cell>
          <cell r="F185" t="str">
            <v>945580000</v>
          </cell>
        </row>
        <row r="186">
          <cell r="A186" t="str">
            <v>081302</v>
          </cell>
          <cell r="B186" t="str">
            <v>CLOS LACHANCE WINES</v>
          </cell>
          <cell r="C186" t="str">
            <v>23600 CONGRESS SPRINGS RD</v>
          </cell>
          <cell r="D186" t="str">
            <v>SARATOGA</v>
          </cell>
          <cell r="E186" t="str">
            <v>CA</v>
          </cell>
          <cell r="F186" t="str">
            <v>95070</v>
          </cell>
        </row>
        <row r="187">
          <cell r="A187" t="str">
            <v>072554</v>
          </cell>
          <cell r="B187" t="str">
            <v>CLOS PEGASE</v>
          </cell>
          <cell r="C187" t="str">
            <v>1060 DUNAWEAL LN</v>
          </cell>
          <cell r="D187" t="str">
            <v>CALISTOGA</v>
          </cell>
          <cell r="E187" t="str">
            <v>CA</v>
          </cell>
          <cell r="F187" t="str">
            <v>945150000</v>
          </cell>
        </row>
        <row r="188">
          <cell r="A188" t="str">
            <v>072434</v>
          </cell>
          <cell r="B188" t="str">
            <v>COCOLALLA WINERY</v>
          </cell>
          <cell r="C188" t="str">
            <v>US 95 N MILEPOST 463</v>
          </cell>
          <cell r="D188" t="str">
            <v>COCOLALLA</v>
          </cell>
          <cell r="E188" t="str">
            <v>ID</v>
          </cell>
          <cell r="F188" t="str">
            <v>838130000</v>
          </cell>
        </row>
        <row r="189">
          <cell r="A189" t="str">
            <v>080650</v>
          </cell>
          <cell r="B189" t="str">
            <v>CODERA WINE GROUP</v>
          </cell>
          <cell r="C189" t="str">
            <v>3000 BOWEN AVE</v>
          </cell>
          <cell r="D189" t="str">
            <v>GRATON</v>
          </cell>
          <cell r="E189" t="str">
            <v>CA</v>
          </cell>
          <cell r="F189" t="str">
            <v>954440000</v>
          </cell>
        </row>
        <row r="190">
          <cell r="A190" t="str">
            <v>082024</v>
          </cell>
          <cell r="B190" t="str">
            <v>COEUR D'ALENE BREWING COMPANY</v>
          </cell>
          <cell r="C190" t="str">
            <v>209 LAKESIDE</v>
          </cell>
          <cell r="D190" t="str">
            <v>COEUR D'ALENE</v>
          </cell>
          <cell r="E190" t="str">
            <v>ID</v>
          </cell>
          <cell r="F190" t="str">
            <v>838142832</v>
          </cell>
        </row>
        <row r="191">
          <cell r="A191" t="str">
            <v>363984</v>
          </cell>
          <cell r="B191" t="str">
            <v>COLUMBIA DISTRIBUTING COMPANY</v>
          </cell>
          <cell r="C191" t="str">
            <v>132 BENTON ST</v>
          </cell>
          <cell r="D191" t="str">
            <v>OMAK</v>
          </cell>
          <cell r="E191" t="str">
            <v>WA</v>
          </cell>
          <cell r="F191" t="str">
            <v>988011053</v>
          </cell>
        </row>
        <row r="192">
          <cell r="A192" t="str">
            <v>364137</v>
          </cell>
          <cell r="B192" t="str">
            <v>COLUMBIA DISTRIBUTING COMPANY</v>
          </cell>
          <cell r="C192" t="str">
            <v>1911 N WENATCHEE AVE</v>
          </cell>
          <cell r="D192" t="str">
            <v>WENATCHEE</v>
          </cell>
          <cell r="E192" t="str">
            <v>WA</v>
          </cell>
          <cell r="F192" t="str">
            <v>988011053</v>
          </cell>
        </row>
        <row r="193">
          <cell r="A193" t="str">
            <v>076584</v>
          </cell>
          <cell r="B193" t="str">
            <v>COLUMBIA DISTRIBUTING OF SEATTLE L L C</v>
          </cell>
          <cell r="C193" t="str">
            <v>555 MONSTER RD SW</v>
          </cell>
          <cell r="D193" t="str">
            <v>RENTON</v>
          </cell>
          <cell r="E193" t="str">
            <v>WA</v>
          </cell>
          <cell r="F193" t="str">
            <v>980570000</v>
          </cell>
        </row>
        <row r="194">
          <cell r="A194" t="str">
            <v>362288</v>
          </cell>
          <cell r="B194" t="str">
            <v>COLUMBIA DISTRIBUTING OF SPOKANE, LLC</v>
          </cell>
          <cell r="C194" t="str">
            <v>4010 E ALKI</v>
          </cell>
          <cell r="D194" t="str">
            <v>SPOKANE</v>
          </cell>
          <cell r="E194" t="str">
            <v>WA</v>
          </cell>
          <cell r="F194" t="str">
            <v>992024667</v>
          </cell>
        </row>
        <row r="195">
          <cell r="A195" t="str">
            <v>076783</v>
          </cell>
          <cell r="B195" t="str">
            <v>COLUMBIA DISTRIBUTING OF VANCOUVER, LLC</v>
          </cell>
          <cell r="C195" t="str">
            <v>14712 NE 13TH CT</v>
          </cell>
          <cell r="D195" t="str">
            <v>VANCOUVER</v>
          </cell>
          <cell r="E195" t="str">
            <v>WA</v>
          </cell>
          <cell r="F195" t="str">
            <v>986851400</v>
          </cell>
        </row>
        <row r="196">
          <cell r="A196" t="str">
            <v>074310</v>
          </cell>
          <cell r="B196" t="str">
            <v>COLUMBIA WINERY</v>
          </cell>
          <cell r="C196" t="str">
            <v>14030 NE 145TH ST</v>
          </cell>
          <cell r="D196" t="str">
            <v>WOODINVILLE</v>
          </cell>
          <cell r="E196" t="str">
            <v>WA</v>
          </cell>
          <cell r="F196" t="str">
            <v>980721248</v>
          </cell>
        </row>
        <row r="197">
          <cell r="A197" t="str">
            <v>357025</v>
          </cell>
          <cell r="B197" t="str">
            <v>CONCANNON VINEYARD</v>
          </cell>
          <cell r="C197" t="str">
            <v>4590 TESLA RD</v>
          </cell>
          <cell r="D197" t="str">
            <v>LIVERMORE</v>
          </cell>
          <cell r="E197" t="str">
            <v>CA</v>
          </cell>
          <cell r="F197" t="str">
            <v>945509002</v>
          </cell>
        </row>
        <row r="198">
          <cell r="A198" t="str">
            <v>074492</v>
          </cell>
          <cell r="B198" t="str">
            <v>COOPER MOUNTAIN VINEYARDS</v>
          </cell>
          <cell r="C198" t="str">
            <v>9480 SW GRABHORN RD</v>
          </cell>
          <cell r="D198" t="str">
            <v>BEAVERTON</v>
          </cell>
          <cell r="E198" t="str">
            <v>OR</v>
          </cell>
          <cell r="F198" t="str">
            <v>970070000</v>
          </cell>
        </row>
        <row r="199">
          <cell r="A199" t="str">
            <v>361200</v>
          </cell>
          <cell r="B199" t="str">
            <v>COORS BREWING COMPANY</v>
          </cell>
          <cell r="C199" t="str">
            <v>311 10TH STREET N</v>
          </cell>
          <cell r="D199" t="str">
            <v>GOLDEN</v>
          </cell>
          <cell r="E199" t="str">
            <v>CO</v>
          </cell>
          <cell r="F199" t="str">
            <v>804011295</v>
          </cell>
        </row>
        <row r="200">
          <cell r="A200" t="str">
            <v>079941</v>
          </cell>
          <cell r="B200" t="str">
            <v>CORDIER ESTATES, INC.</v>
          </cell>
          <cell r="C200" t="str">
            <v>I-10 EXIT 285 25 MILES EAST</v>
          </cell>
          <cell r="D200" t="str">
            <v>FORT STOCKTON</v>
          </cell>
          <cell r="E200" t="str">
            <v>TX</v>
          </cell>
          <cell r="F200" t="str">
            <v>797350000</v>
          </cell>
        </row>
        <row r="201">
          <cell r="A201" t="str">
            <v>082043</v>
          </cell>
          <cell r="B201" t="str">
            <v>CORDIERS WINE DISTRIBUTORS</v>
          </cell>
          <cell r="C201" t="str">
            <v>1143 NW 52ND ST</v>
          </cell>
          <cell r="D201" t="str">
            <v>SEATTLE</v>
          </cell>
          <cell r="E201" t="str">
            <v>WA</v>
          </cell>
          <cell r="F201" t="str">
            <v>98107</v>
          </cell>
        </row>
        <row r="202">
          <cell r="A202" t="str">
            <v>080936</v>
          </cell>
          <cell r="B202" t="str">
            <v>CORISON WINES</v>
          </cell>
          <cell r="C202" t="str">
            <v>1427 KEARNEY ST</v>
          </cell>
          <cell r="D202" t="str">
            <v>ST HELENA</v>
          </cell>
          <cell r="E202" t="str">
            <v>CA</v>
          </cell>
          <cell r="F202" t="str">
            <v>945740427</v>
          </cell>
        </row>
        <row r="203">
          <cell r="A203" t="str">
            <v>367831</v>
          </cell>
          <cell r="B203" t="str">
            <v>COSENTINO WINERY</v>
          </cell>
          <cell r="C203" t="str">
            <v>7415 ST HELENA HWY</v>
          </cell>
          <cell r="D203" t="str">
            <v>YOUNTVILLE</v>
          </cell>
          <cell r="E203" t="str">
            <v>CA</v>
          </cell>
          <cell r="F203" t="str">
            <v>945990000</v>
          </cell>
        </row>
        <row r="204">
          <cell r="A204" t="str">
            <v>368663</v>
          </cell>
          <cell r="B204" t="str">
            <v>COVENTRY VALE WINERY</v>
          </cell>
          <cell r="C204" t="str">
            <v>WILGUS &amp; EVANS RD</v>
          </cell>
          <cell r="D204" t="str">
            <v>GRANDVIEW</v>
          </cell>
          <cell r="E204" t="str">
            <v>WA</v>
          </cell>
          <cell r="F204" t="str">
            <v>989300000</v>
          </cell>
        </row>
        <row r="205">
          <cell r="A205" t="str">
            <v>367272</v>
          </cell>
          <cell r="B205" t="str">
            <v>COVEY RUN VINTNERS</v>
          </cell>
          <cell r="C205" t="str">
            <v>1500 VINTAGE RD</v>
          </cell>
          <cell r="D205" t="str">
            <v>ZILLAH</v>
          </cell>
          <cell r="E205" t="str">
            <v>WA</v>
          </cell>
          <cell r="F205" t="str">
            <v>989530000</v>
          </cell>
        </row>
        <row r="206">
          <cell r="A206" t="str">
            <v>080787</v>
          </cell>
          <cell r="B206" t="str">
            <v>CRABCREEK BREWERY/THUNDER HOOF BAR &amp; GRILL</v>
          </cell>
          <cell r="C206" t="str">
            <v>416 S WESTERN AVE</v>
          </cell>
          <cell r="D206" t="str">
            <v>MOSES LAKE</v>
          </cell>
          <cell r="E206" t="str">
            <v>WA</v>
          </cell>
          <cell r="F206" t="str">
            <v>988373909</v>
          </cell>
        </row>
        <row r="207">
          <cell r="A207" t="str">
            <v>078366</v>
          </cell>
          <cell r="B207" t="str">
            <v>CRISTOM VINEYARDS</v>
          </cell>
          <cell r="C207" t="str">
            <v>6905 SPRING VALLEY RD NW</v>
          </cell>
          <cell r="D207" t="str">
            <v>SALEM</v>
          </cell>
          <cell r="E207" t="str">
            <v>OR</v>
          </cell>
          <cell r="F207" t="str">
            <v>973049779</v>
          </cell>
        </row>
        <row r="208">
          <cell r="A208" t="str">
            <v>082023</v>
          </cell>
          <cell r="B208" t="str">
            <v>CROCKER AND STARR WINES</v>
          </cell>
          <cell r="C208" t="str">
            <v>1145 LARKIN WAY</v>
          </cell>
          <cell r="D208" t="str">
            <v>NAPA</v>
          </cell>
          <cell r="E208" t="str">
            <v>CA</v>
          </cell>
          <cell r="F208" t="str">
            <v>945584332</v>
          </cell>
        </row>
        <row r="209">
          <cell r="A209" t="str">
            <v>364617</v>
          </cell>
          <cell r="B209" t="str">
            <v>CROWN DISTRIBUTING CO OF EVERETT</v>
          </cell>
          <cell r="C209" t="str">
            <v>3409 MCDOUGAL ST</v>
          </cell>
          <cell r="D209" t="str">
            <v>EVERETT</v>
          </cell>
          <cell r="E209" t="str">
            <v>WA</v>
          </cell>
          <cell r="F209" t="str">
            <v>982015040</v>
          </cell>
        </row>
        <row r="210">
          <cell r="A210" t="str">
            <v>364130</v>
          </cell>
          <cell r="B210" t="str">
            <v>CROWN DISTRIBUTING OF ABERDEEN</v>
          </cell>
          <cell r="C210" t="str">
            <v>1200 W HERON ST</v>
          </cell>
          <cell r="D210" t="str">
            <v>ABERDEEN</v>
          </cell>
          <cell r="E210" t="str">
            <v>WA</v>
          </cell>
          <cell r="F210" t="str">
            <v>985206899</v>
          </cell>
        </row>
        <row r="211">
          <cell r="A211" t="str">
            <v>078174</v>
          </cell>
          <cell r="B211" t="str">
            <v>CUSTOM BRANDS OF SONOMA</v>
          </cell>
          <cell r="C211" t="str">
            <v>1451 GROVE ST</v>
          </cell>
          <cell r="D211" t="str">
            <v>HEALDSBURG</v>
          </cell>
          <cell r="E211" t="str">
            <v>CA</v>
          </cell>
          <cell r="F211" t="str">
            <v>954484711</v>
          </cell>
        </row>
        <row r="212">
          <cell r="A212" t="str">
            <v>080531</v>
          </cell>
          <cell r="B212" t="str">
            <v>CUSTOM BREWING OF SPOKANE</v>
          </cell>
          <cell r="C212" t="str">
            <v>1003 E TRENT #130</v>
          </cell>
          <cell r="D212" t="str">
            <v>SPOKANE</v>
          </cell>
          <cell r="E212" t="str">
            <v>WA</v>
          </cell>
          <cell r="F212" t="str">
            <v>99202</v>
          </cell>
        </row>
        <row r="213">
          <cell r="A213" t="str">
            <v>079398</v>
          </cell>
          <cell r="B213" t="str">
            <v>DAD WATSON'S</v>
          </cell>
          <cell r="C213" t="str">
            <v>3601 FREMONT AVE N STE 202</v>
          </cell>
          <cell r="D213" t="str">
            <v>SEATTLE</v>
          </cell>
          <cell r="E213" t="str">
            <v>WA</v>
          </cell>
          <cell r="F213" t="str">
            <v>981030000</v>
          </cell>
        </row>
        <row r="214">
          <cell r="A214" t="str">
            <v>076531</v>
          </cell>
          <cell r="B214" t="str">
            <v>DALLA VALLE VINEYARDS</v>
          </cell>
          <cell r="C214" t="str">
            <v>7776 SILVERADO TRAIL</v>
          </cell>
          <cell r="D214" t="str">
            <v>NAPA</v>
          </cell>
          <cell r="E214" t="str">
            <v>CA</v>
          </cell>
          <cell r="F214" t="str">
            <v>945580000</v>
          </cell>
        </row>
        <row r="215">
          <cell r="A215" t="str">
            <v>080823</v>
          </cell>
          <cell r="B215" t="str">
            <v>DASOL LLC</v>
          </cell>
          <cell r="C215" t="str">
            <v>9421 NE 4TH PLAIN #1152</v>
          </cell>
          <cell r="D215" t="str">
            <v>VANCOUVER</v>
          </cell>
          <cell r="E215" t="str">
            <v>WA</v>
          </cell>
          <cell r="F215" t="str">
            <v>986620000</v>
          </cell>
        </row>
        <row r="216">
          <cell r="A216" t="str">
            <v>361510</v>
          </cell>
          <cell r="B216" t="str">
            <v>DAVID BRUCE WINERY</v>
          </cell>
          <cell r="C216" t="str">
            <v>21439 BEAR CREEK RD</v>
          </cell>
          <cell r="D216" t="str">
            <v>LOS GATOS</v>
          </cell>
          <cell r="E216" t="str">
            <v>CA</v>
          </cell>
          <cell r="F216" t="str">
            <v>950339429</v>
          </cell>
        </row>
        <row r="217">
          <cell r="A217" t="str">
            <v>079992</v>
          </cell>
          <cell r="B217" t="str">
            <v>DAVID SHERMAN CORPORTION</v>
          </cell>
          <cell r="C217" t="str">
            <v>5050 KEMPER AVE</v>
          </cell>
          <cell r="D217" t="str">
            <v>ST LOUIS</v>
          </cell>
          <cell r="E217" t="str">
            <v>MO</v>
          </cell>
          <cell r="F217" t="str">
            <v>631391106</v>
          </cell>
        </row>
        <row r="218">
          <cell r="A218" t="str">
            <v>363227</v>
          </cell>
          <cell r="B218" t="str">
            <v>DAVIS BYNUM WINERY</v>
          </cell>
          <cell r="C218" t="str">
            <v>8075 WESTSIDE RD</v>
          </cell>
          <cell r="D218" t="str">
            <v>HEALDSBURG</v>
          </cell>
          <cell r="E218" t="str">
            <v>CA</v>
          </cell>
          <cell r="F218" t="str">
            <v>954480000</v>
          </cell>
        </row>
        <row r="219">
          <cell r="A219" t="str">
            <v>080595</v>
          </cell>
          <cell r="B219" t="str">
            <v>DE GUSTIBUS WINE IMPORTS</v>
          </cell>
          <cell r="C219" t="str">
            <v>270 S HANFORD</v>
          </cell>
          <cell r="D219" t="str">
            <v>SEATTLE</v>
          </cell>
          <cell r="E219" t="str">
            <v>WA</v>
          </cell>
          <cell r="F219" t="str">
            <v>981340000</v>
          </cell>
        </row>
        <row r="220">
          <cell r="A220" t="str">
            <v>366005</v>
          </cell>
          <cell r="B220" t="str">
            <v>DE LOACH VINEYARDS</v>
          </cell>
          <cell r="C220" t="str">
            <v>1791 OLIVET RD</v>
          </cell>
          <cell r="D220" t="str">
            <v>SANTA ROSA</v>
          </cell>
          <cell r="E220" t="str">
            <v>CA</v>
          </cell>
          <cell r="F220" t="str">
            <v>954013898</v>
          </cell>
        </row>
        <row r="221">
          <cell r="A221" t="str">
            <v>366832</v>
          </cell>
          <cell r="B221" t="str">
            <v>DEEPWATER BREWING</v>
          </cell>
          <cell r="C221" t="str">
            <v>225 HWY 150</v>
          </cell>
          <cell r="D221" t="str">
            <v>CHELAN</v>
          </cell>
          <cell r="E221" t="str">
            <v>WA</v>
          </cell>
          <cell r="F221" t="str">
            <v>988160000</v>
          </cell>
        </row>
        <row r="222">
          <cell r="A222" t="str">
            <v>365528</v>
          </cell>
          <cell r="B222" t="str">
            <v>DEHLINGER WINERY</v>
          </cell>
          <cell r="C222" t="str">
            <v>6300 GUERNEVILLE RD</v>
          </cell>
          <cell r="D222" t="str">
            <v>SEBASTOPOL</v>
          </cell>
          <cell r="E222" t="str">
            <v>CA</v>
          </cell>
          <cell r="F222" t="str">
            <v>954722337</v>
          </cell>
        </row>
        <row r="223">
          <cell r="A223" t="str">
            <v>362962</v>
          </cell>
          <cell r="B223" t="str">
            <v>DELICATO FAMILY VINEYARDS</v>
          </cell>
          <cell r="C223" t="str">
            <v>12001 S HWY 99</v>
          </cell>
          <cell r="D223" t="str">
            <v>MANTECA</v>
          </cell>
          <cell r="E223" t="str">
            <v>CA</v>
          </cell>
          <cell r="F223" t="str">
            <v>953369209</v>
          </cell>
        </row>
        <row r="224">
          <cell r="A224" t="str">
            <v>079084</v>
          </cell>
          <cell r="B224" t="str">
            <v>DELILLE CELLARS, INC.</v>
          </cell>
          <cell r="C224" t="str">
            <v>14208 WOODINVILLE REDMOND RD</v>
          </cell>
          <cell r="D224" t="str">
            <v>REDMOND</v>
          </cell>
          <cell r="E224" t="str">
            <v>WA</v>
          </cell>
          <cell r="F224" t="str">
            <v>980520000</v>
          </cell>
        </row>
        <row r="225">
          <cell r="A225" t="str">
            <v>076843</v>
          </cell>
          <cell r="B225" t="str">
            <v>DESCHUTES BREWERY, INC.</v>
          </cell>
          <cell r="C225" t="str">
            <v>1044 NW BOND ST</v>
          </cell>
          <cell r="D225" t="str">
            <v>BEND</v>
          </cell>
          <cell r="E225" t="str">
            <v>OR</v>
          </cell>
          <cell r="F225" t="str">
            <v>977010000</v>
          </cell>
        </row>
        <row r="226">
          <cell r="A226" t="str">
            <v>365534</v>
          </cell>
          <cell r="B226" t="str">
            <v>DIAMOND CREEK VINEYARDS</v>
          </cell>
          <cell r="C226" t="str">
            <v>1500 DIAMOND MOUNTAIN RD</v>
          </cell>
          <cell r="D226" t="str">
            <v>CALISTOGA</v>
          </cell>
          <cell r="E226" t="str">
            <v>CA</v>
          </cell>
          <cell r="F226" t="str">
            <v>945150000</v>
          </cell>
        </row>
        <row r="227">
          <cell r="A227" t="str">
            <v>078584</v>
          </cell>
          <cell r="B227" t="str">
            <v>DIAMOND KNOT BREWING CO.</v>
          </cell>
          <cell r="C227" t="str">
            <v>621 FRONT ST #B</v>
          </cell>
          <cell r="D227" t="str">
            <v>MUKILTEO</v>
          </cell>
          <cell r="E227" t="str">
            <v>WA</v>
          </cell>
          <cell r="F227" t="str">
            <v>982751557</v>
          </cell>
        </row>
        <row r="228">
          <cell r="A228" t="str">
            <v>082008</v>
          </cell>
          <cell r="B228" t="str">
            <v>DIAMOND MOUNTAIN VINEYARD</v>
          </cell>
          <cell r="C228" t="str">
            <v>2121 DIAMOND MOUNTAIN RD</v>
          </cell>
          <cell r="D228" t="str">
            <v>CALISTOGA</v>
          </cell>
          <cell r="E228" t="str">
            <v>CA</v>
          </cell>
          <cell r="F228" t="str">
            <v>945159636</v>
          </cell>
        </row>
        <row r="229">
          <cell r="A229" t="str">
            <v>082224</v>
          </cell>
          <cell r="B229" t="str">
            <v>DICKERSON DISTRIBUTORS</v>
          </cell>
          <cell r="C229" t="str">
            <v>1313 MEADOR AVE</v>
          </cell>
          <cell r="D229" t="str">
            <v>BELLINGHAM</v>
          </cell>
          <cell r="E229" t="str">
            <v>WA</v>
          </cell>
          <cell r="F229" t="str">
            <v>982265802</v>
          </cell>
        </row>
        <row r="230">
          <cell r="A230" t="str">
            <v>081331</v>
          </cell>
          <cell r="B230" t="str">
            <v>DISTEFANO WINERY, LTD.</v>
          </cell>
          <cell r="C230" t="str">
            <v>12280 WOODINVILLE DR NE STE 1</v>
          </cell>
          <cell r="D230" t="str">
            <v>WOODINVILLE</v>
          </cell>
          <cell r="E230" t="str">
            <v>WA</v>
          </cell>
          <cell r="F230" t="str">
            <v>980720000</v>
          </cell>
        </row>
        <row r="231">
          <cell r="A231" t="str">
            <v>078308</v>
          </cell>
          <cell r="B231" t="str">
            <v>DOLCE WINERY, INC.</v>
          </cell>
          <cell r="C231" t="str">
            <v>1 ACACIA DR</v>
          </cell>
          <cell r="D231" t="str">
            <v>OAKVILLE</v>
          </cell>
          <cell r="E231" t="str">
            <v>CA</v>
          </cell>
          <cell r="F231" t="str">
            <v>945620000</v>
          </cell>
        </row>
        <row r="232">
          <cell r="A232" t="str">
            <v>076507</v>
          </cell>
          <cell r="B232" t="str">
            <v>DOMAINE CARNEROS</v>
          </cell>
          <cell r="C232" t="str">
            <v>1240 DUHIG RD</v>
          </cell>
          <cell r="D232" t="str">
            <v>NAPA</v>
          </cell>
          <cell r="E232" t="str">
            <v>CA</v>
          </cell>
          <cell r="F232" t="str">
            <v>945580000</v>
          </cell>
        </row>
        <row r="233">
          <cell r="A233" t="str">
            <v>363300</v>
          </cell>
          <cell r="B233" t="str">
            <v>DOMAINE CHANDON</v>
          </cell>
          <cell r="C233" t="str">
            <v>CALIFORNIA DR</v>
          </cell>
          <cell r="D233" t="str">
            <v>YOUNTVILLE</v>
          </cell>
          <cell r="E233" t="str">
            <v>CA</v>
          </cell>
          <cell r="F233" t="str">
            <v>945990000</v>
          </cell>
        </row>
        <row r="234">
          <cell r="A234" t="str">
            <v>078964</v>
          </cell>
          <cell r="B234" t="str">
            <v>DOMAINE DE LA TERRE ROUGE</v>
          </cell>
          <cell r="C234" t="str">
            <v>10801 DICKSON RD</v>
          </cell>
          <cell r="D234" t="str">
            <v>PLYMOUTH</v>
          </cell>
          <cell r="E234" t="str">
            <v>CA</v>
          </cell>
          <cell r="F234" t="str">
            <v>956690000</v>
          </cell>
        </row>
        <row r="235">
          <cell r="A235" t="str">
            <v>076826</v>
          </cell>
          <cell r="B235" t="str">
            <v>DOMAINE DROUHIN OREGON</v>
          </cell>
          <cell r="C235" t="str">
            <v>6750 BREYMAN ORCHARDS RD NE</v>
          </cell>
          <cell r="D235" t="str">
            <v>DAYTON</v>
          </cell>
          <cell r="E235" t="str">
            <v>OR</v>
          </cell>
          <cell r="F235" t="str">
            <v>971140000</v>
          </cell>
        </row>
        <row r="236">
          <cell r="A236" t="str">
            <v>076128</v>
          </cell>
          <cell r="B236" t="str">
            <v>DOMAINE SAINT GREGORY</v>
          </cell>
          <cell r="C236" t="str">
            <v>1170 BEL ARBRES RD</v>
          </cell>
          <cell r="D236" t="str">
            <v>REDWOOD VALLEY</v>
          </cell>
          <cell r="E236" t="str">
            <v>CA</v>
          </cell>
          <cell r="F236" t="str">
            <v>954709695</v>
          </cell>
        </row>
        <row r="237">
          <cell r="A237" t="str">
            <v>074427</v>
          </cell>
          <cell r="B237" t="str">
            <v>DOMAINE SERENE VINEYARDS &amp; WINERY</v>
          </cell>
          <cell r="C237" t="str">
            <v>338 W MAIN</v>
          </cell>
          <cell r="D237" t="str">
            <v>CARLTON</v>
          </cell>
          <cell r="E237" t="str">
            <v>OR</v>
          </cell>
          <cell r="F237" t="str">
            <v>971110000</v>
          </cell>
        </row>
        <row r="238">
          <cell r="A238" t="str">
            <v>363054</v>
          </cell>
          <cell r="B238" t="str">
            <v>DOMAINE ST. GEORGE</v>
          </cell>
          <cell r="C238" t="str">
            <v>1141 GRANT AVE</v>
          </cell>
          <cell r="D238" t="str">
            <v>HEALDSBURG</v>
          </cell>
          <cell r="E238" t="str">
            <v>CA</v>
          </cell>
          <cell r="F238" t="str">
            <v>954480000</v>
          </cell>
        </row>
        <row r="239">
          <cell r="A239" t="str">
            <v>079159</v>
          </cell>
          <cell r="B239" t="str">
            <v>DOMINUS ESTATE/DANIEL ESTATE</v>
          </cell>
          <cell r="C239" t="str">
            <v>2570 NAPANOOK RD</v>
          </cell>
          <cell r="D239" t="str">
            <v>YOUNTVILLE</v>
          </cell>
          <cell r="E239" t="str">
            <v>CA</v>
          </cell>
          <cell r="F239" t="str">
            <v>945590000</v>
          </cell>
        </row>
        <row r="240">
          <cell r="A240" t="str">
            <v>360387</v>
          </cell>
          <cell r="B240" t="str">
            <v>DRY CREEK VINEYARD</v>
          </cell>
          <cell r="C240" t="str">
            <v>3770 LAMBERT BRIDGE RD</v>
          </cell>
          <cell r="D240" t="str">
            <v>HEALDSBURG</v>
          </cell>
          <cell r="E240" t="str">
            <v>CA</v>
          </cell>
          <cell r="F240" t="str">
            <v>954489713</v>
          </cell>
        </row>
        <row r="241">
          <cell r="A241" t="str">
            <v>078367</v>
          </cell>
          <cell r="B241" t="str">
            <v>DUCK POND CELLARS</v>
          </cell>
          <cell r="C241" t="str">
            <v>23145 HWY 99 W</v>
          </cell>
          <cell r="D241" t="str">
            <v>DUNDEE</v>
          </cell>
          <cell r="E241" t="str">
            <v>OR</v>
          </cell>
          <cell r="F241" t="str">
            <v>971150000</v>
          </cell>
        </row>
        <row r="242">
          <cell r="A242" t="str">
            <v>082070</v>
          </cell>
          <cell r="B242" t="str">
            <v>DUNDEE SPRINGS</v>
          </cell>
          <cell r="C242" t="str">
            <v>600 NW DOGWOOD LN</v>
          </cell>
          <cell r="D242" t="str">
            <v>DUNDEE</v>
          </cell>
          <cell r="E242" t="str">
            <v>OR</v>
          </cell>
          <cell r="F242" t="str">
            <v>971159106</v>
          </cell>
        </row>
        <row r="243">
          <cell r="A243" t="str">
            <v>081728</v>
          </cell>
          <cell r="B243" t="str">
            <v>DUNHAM CELLARS, L.L.C.</v>
          </cell>
          <cell r="C243" t="str">
            <v>WALLA WALLA REGIONAL AIRPORT</v>
          </cell>
          <cell r="D243" t="str">
            <v>WALLA WALLA</v>
          </cell>
          <cell r="E243" t="str">
            <v>WA</v>
          </cell>
          <cell r="F243" t="str">
            <v>99362</v>
          </cell>
        </row>
        <row r="244">
          <cell r="A244" t="str">
            <v>072155</v>
          </cell>
          <cell r="B244" t="str">
            <v>DUNN VINEYARDS LLC</v>
          </cell>
          <cell r="C244" t="str">
            <v>805 WHITE COTTAGE RD</v>
          </cell>
          <cell r="D244" t="str">
            <v>ANGWIN</v>
          </cell>
          <cell r="E244" t="str">
            <v>CA</v>
          </cell>
          <cell r="F244" t="str">
            <v>945089616</v>
          </cell>
        </row>
        <row r="245">
          <cell r="A245" t="str">
            <v>080100</v>
          </cell>
          <cell r="B245" t="str">
            <v>DURNEY WINERY VINEYARDS</v>
          </cell>
          <cell r="C245" t="str">
            <v>13746 CENTER ST</v>
          </cell>
          <cell r="D245" t="str">
            <v>CARMEL VALLEY</v>
          </cell>
          <cell r="E245" t="str">
            <v>CA</v>
          </cell>
          <cell r="F245" t="str">
            <v>939240999</v>
          </cell>
        </row>
        <row r="246">
          <cell r="A246" t="str">
            <v>356967</v>
          </cell>
          <cell r="B246" t="str">
            <v>E. &amp; J. GALLO WINERY</v>
          </cell>
          <cell r="C246" t="str">
            <v>600 YOSEMITE BLVD</v>
          </cell>
          <cell r="D246" t="str">
            <v>MODESTO</v>
          </cell>
          <cell r="E246" t="str">
            <v>CA</v>
          </cell>
          <cell r="F246" t="str">
            <v>953539004</v>
          </cell>
        </row>
        <row r="247">
          <cell r="A247" t="str">
            <v>081945</v>
          </cell>
          <cell r="B247" t="str">
            <v>E.B. FOOTE WINERY</v>
          </cell>
          <cell r="C247" t="str">
            <v>127 B SW 153RD</v>
          </cell>
          <cell r="D247" t="str">
            <v>BURIEN</v>
          </cell>
          <cell r="E247" t="str">
            <v>WA</v>
          </cell>
          <cell r="F247" t="str">
            <v>981660000</v>
          </cell>
        </row>
        <row r="248">
          <cell r="A248" t="str">
            <v>969428</v>
          </cell>
          <cell r="B248" t="str">
            <v>EAGLE BREWING</v>
          </cell>
          <cell r="C248" t="str">
            <v>625 4TH ST</v>
          </cell>
          <cell r="D248" t="str">
            <v>MUKILTEO</v>
          </cell>
          <cell r="E248" t="str">
            <v>WA</v>
          </cell>
          <cell r="F248" t="str">
            <v>982750000</v>
          </cell>
        </row>
        <row r="249">
          <cell r="A249" t="str">
            <v>357157</v>
          </cell>
          <cell r="B249" t="str">
            <v>EAST SIDE WINERY</v>
          </cell>
          <cell r="C249" t="str">
            <v>6100 E HWY 12</v>
          </cell>
          <cell r="D249" t="str">
            <v>LODI</v>
          </cell>
          <cell r="E249" t="str">
            <v>CA</v>
          </cell>
          <cell r="F249" t="str">
            <v>952400804</v>
          </cell>
        </row>
        <row r="250">
          <cell r="A250" t="str">
            <v>072650</v>
          </cell>
          <cell r="B250" t="str">
            <v>EATON HILL WINERY</v>
          </cell>
          <cell r="C250" t="str">
            <v>530 GURLEY RD</v>
          </cell>
          <cell r="D250" t="str">
            <v>GRANGER</v>
          </cell>
          <cell r="E250" t="str">
            <v>WA</v>
          </cell>
          <cell r="F250" t="str">
            <v>989329717</v>
          </cell>
        </row>
        <row r="251">
          <cell r="A251" t="str">
            <v>071085</v>
          </cell>
          <cell r="B251" t="str">
            <v>EBERLE WINERY</v>
          </cell>
          <cell r="C251" t="str">
            <v>HWY 46 E</v>
          </cell>
          <cell r="D251" t="str">
            <v>PASO ROBLES</v>
          </cell>
          <cell r="E251" t="str">
            <v>CA</v>
          </cell>
          <cell r="F251" t="str">
            <v>934472459</v>
          </cell>
        </row>
        <row r="252">
          <cell r="A252" t="str">
            <v>078952</v>
          </cell>
          <cell r="B252" t="str">
            <v>EDGEFIELD WINERY</v>
          </cell>
          <cell r="C252" t="str">
            <v>2126 SW HALSEY ST</v>
          </cell>
          <cell r="D252" t="str">
            <v>TROUTDALE</v>
          </cell>
          <cell r="E252" t="str">
            <v>OR</v>
          </cell>
          <cell r="F252" t="str">
            <v>970600000</v>
          </cell>
        </row>
        <row r="253">
          <cell r="A253" t="str">
            <v>358117</v>
          </cell>
          <cell r="B253" t="str">
            <v>EDWARD INTERNATIONAL COMPANY</v>
          </cell>
          <cell r="C253" t="str">
            <v>1212 6TH AVE S</v>
          </cell>
          <cell r="D253" t="str">
            <v>SEATTLE</v>
          </cell>
          <cell r="E253" t="str">
            <v>WA</v>
          </cell>
          <cell r="F253" t="str">
            <v>981341308</v>
          </cell>
        </row>
        <row r="254">
          <cell r="A254" t="str">
            <v>364284</v>
          </cell>
          <cell r="B254" t="str">
            <v>ELK COVE VINEYARDS</v>
          </cell>
          <cell r="C254" t="str">
            <v>27751 NW OLSEN RD</v>
          </cell>
          <cell r="D254" t="str">
            <v>GASTON</v>
          </cell>
          <cell r="E254" t="str">
            <v>OR</v>
          </cell>
          <cell r="F254" t="str">
            <v>971198042</v>
          </cell>
        </row>
        <row r="255">
          <cell r="A255" t="str">
            <v>076800</v>
          </cell>
          <cell r="B255" t="str">
            <v>ELLIOTT BAY BREWERY &amp; PUB</v>
          </cell>
          <cell r="C255" t="str">
            <v>4720 CALIFORNIA AVE SW</v>
          </cell>
          <cell r="D255" t="str">
            <v>SEATTLE</v>
          </cell>
          <cell r="E255" t="str">
            <v>WA</v>
          </cell>
          <cell r="F255" t="str">
            <v>981160000</v>
          </cell>
        </row>
        <row r="256">
          <cell r="A256" t="str">
            <v>369549</v>
          </cell>
          <cell r="B256" t="str">
            <v>ELLIOTT BAY DISTRIBUTING COMPANY</v>
          </cell>
          <cell r="C256" t="str">
            <v>3310 HARBOR AVE SW</v>
          </cell>
          <cell r="D256" t="str">
            <v>SEATTLE</v>
          </cell>
          <cell r="E256" t="str">
            <v>WA</v>
          </cell>
          <cell r="F256" t="str">
            <v>981262355</v>
          </cell>
        </row>
        <row r="257">
          <cell r="A257" t="str">
            <v>079483</v>
          </cell>
          <cell r="B257" t="str">
            <v>ELYSIAN BREWING COMPANY</v>
          </cell>
          <cell r="C257" t="str">
            <v>1221 E PIKE ST</v>
          </cell>
          <cell r="D257" t="str">
            <v>SEATTLE</v>
          </cell>
          <cell r="E257" t="str">
            <v>WA</v>
          </cell>
          <cell r="F257" t="str">
            <v>981223921</v>
          </cell>
        </row>
        <row r="258">
          <cell r="A258" t="str">
            <v>080125</v>
          </cell>
          <cell r="B258" t="str">
            <v>ELYSIAN BREWING COMPANY</v>
          </cell>
          <cell r="C258" t="str">
            <v>1511 7TH AVE</v>
          </cell>
          <cell r="D258" t="str">
            <v>SEATTLE</v>
          </cell>
          <cell r="E258" t="str">
            <v>WA</v>
          </cell>
          <cell r="F258" t="str">
            <v>981220000</v>
          </cell>
        </row>
        <row r="259">
          <cell r="A259" t="str">
            <v>359544</v>
          </cell>
          <cell r="B259" t="str">
            <v>EMILIO GUGLIELMO WINERY, INC.</v>
          </cell>
          <cell r="C259" t="str">
            <v>1480 E MAIN AVE</v>
          </cell>
          <cell r="D259" t="str">
            <v>MORGAN HILL</v>
          </cell>
          <cell r="E259" t="str">
            <v>CA</v>
          </cell>
          <cell r="F259" t="str">
            <v>950373201</v>
          </cell>
        </row>
        <row r="260">
          <cell r="A260" t="str">
            <v>080507</v>
          </cell>
          <cell r="B260" t="str">
            <v>EMMOLO-WAGNER VINEYARD</v>
          </cell>
          <cell r="C260" t="str">
            <v>1276 ALLYN AVE</v>
          </cell>
          <cell r="D260" t="str">
            <v>ST HELENA</v>
          </cell>
          <cell r="E260" t="str">
            <v>CA</v>
          </cell>
          <cell r="F260" t="str">
            <v>94574</v>
          </cell>
        </row>
        <row r="261">
          <cell r="A261" t="str">
            <v>078432</v>
          </cell>
          <cell r="B261" t="str">
            <v>EMPIRE BEVERAGE</v>
          </cell>
          <cell r="C261" t="str">
            <v>1505 N BRADLEY RD</v>
          </cell>
          <cell r="D261" t="str">
            <v>SPOKANE</v>
          </cell>
          <cell r="E261" t="str">
            <v>WA</v>
          </cell>
          <cell r="F261" t="str">
            <v>992120000</v>
          </cell>
        </row>
        <row r="262">
          <cell r="A262" t="str">
            <v>079153</v>
          </cell>
          <cell r="B262" t="str">
            <v>ENGINE HOUSE RESTAURANT AND BREWERY</v>
          </cell>
          <cell r="C262" t="str">
            <v>609 N PINE ST</v>
          </cell>
          <cell r="D262" t="str">
            <v>TACOMA</v>
          </cell>
          <cell r="E262" t="str">
            <v>WA</v>
          </cell>
          <cell r="F262" t="str">
            <v>984060000</v>
          </cell>
        </row>
        <row r="263">
          <cell r="A263" t="str">
            <v>074564</v>
          </cell>
          <cell r="B263" t="str">
            <v>EOLA HILLS WINE CELLARS</v>
          </cell>
          <cell r="C263" t="str">
            <v>501 S PACIFIC HWY W</v>
          </cell>
          <cell r="D263" t="str">
            <v>RICKREALL</v>
          </cell>
          <cell r="E263" t="str">
            <v>OR</v>
          </cell>
          <cell r="F263" t="str">
            <v>973719728</v>
          </cell>
        </row>
        <row r="264">
          <cell r="A264" t="str">
            <v>073861</v>
          </cell>
          <cell r="B264" t="str">
            <v>EPICUREAN WINES</v>
          </cell>
          <cell r="C264" t="str">
            <v>8805 O S 190TH ST</v>
          </cell>
          <cell r="D264" t="str">
            <v>KENT</v>
          </cell>
          <cell r="E264" t="str">
            <v>WA</v>
          </cell>
          <cell r="F264" t="str">
            <v>980311270</v>
          </cell>
        </row>
        <row r="265">
          <cell r="A265" t="str">
            <v>360578</v>
          </cell>
          <cell r="B265" t="str">
            <v>ERATH VINEYARDS</v>
          </cell>
          <cell r="C265" t="str">
            <v>9409 NE WORDEN HILL RD</v>
          </cell>
          <cell r="D265" t="str">
            <v>DUNDEE</v>
          </cell>
          <cell r="E265" t="str">
            <v>OR</v>
          </cell>
          <cell r="F265" t="str">
            <v>971150667</v>
          </cell>
        </row>
        <row r="266">
          <cell r="A266" t="str">
            <v>080997</v>
          </cell>
          <cell r="B266" t="str">
            <v>ETUDE WINES, INC.</v>
          </cell>
          <cell r="C266" t="str">
            <v>4101 BIG RANCH RD</v>
          </cell>
          <cell r="D266" t="str">
            <v>NAPA</v>
          </cell>
          <cell r="E266" t="str">
            <v>CA</v>
          </cell>
          <cell r="F266" t="str">
            <v>945580000</v>
          </cell>
        </row>
        <row r="267">
          <cell r="A267" t="str">
            <v>357425</v>
          </cell>
          <cell r="B267" t="str">
            <v>EVERGREEN DISTRIBUTING COMPANY</v>
          </cell>
          <cell r="C267" t="str">
            <v>1305 W 17TH ST</v>
          </cell>
          <cell r="D267" t="str">
            <v>VANCOUVER</v>
          </cell>
          <cell r="E267" t="str">
            <v>WA</v>
          </cell>
          <cell r="F267" t="str">
            <v>986661687</v>
          </cell>
        </row>
        <row r="268">
          <cell r="A268" t="str">
            <v>074226</v>
          </cell>
          <cell r="B268" t="str">
            <v>EVESHAM WOOD VINEYARD</v>
          </cell>
          <cell r="C268" t="str">
            <v>3795 WALLACE ROAD NW</v>
          </cell>
          <cell r="D268" t="str">
            <v>SALEM</v>
          </cell>
          <cell r="E268" t="str">
            <v>OR</v>
          </cell>
          <cell r="F268" t="str">
            <v>973049703</v>
          </cell>
        </row>
        <row r="269">
          <cell r="A269" t="str">
            <v>079454</v>
          </cell>
          <cell r="B269" t="str">
            <v>EWALD MOSELER SELECTIONS</v>
          </cell>
          <cell r="C269" t="str">
            <v>11403 NE 266TH ST</v>
          </cell>
          <cell r="D269" t="str">
            <v>BATTLE GROUND</v>
          </cell>
          <cell r="E269" t="str">
            <v>WA</v>
          </cell>
          <cell r="F269" t="str">
            <v>986040000</v>
          </cell>
        </row>
        <row r="270">
          <cell r="A270" t="str">
            <v>360314</v>
          </cell>
          <cell r="B270" t="str">
            <v>EYRIE VINEYARDS</v>
          </cell>
          <cell r="C270" t="str">
            <v>935 E 10TH</v>
          </cell>
          <cell r="D270" t="str">
            <v>MC MINNVILLE</v>
          </cell>
          <cell r="E270" t="str">
            <v>OR</v>
          </cell>
          <cell r="F270" t="str">
            <v>971150697</v>
          </cell>
        </row>
        <row r="271">
          <cell r="A271" t="str">
            <v>359906</v>
          </cell>
          <cell r="B271" t="str">
            <v>F KORBEL AND BROS INC</v>
          </cell>
          <cell r="C271" t="str">
            <v>9592 SONOMA HWY</v>
          </cell>
          <cell r="D271" t="str">
            <v>KENWOOD</v>
          </cell>
          <cell r="E271" t="str">
            <v>CA</v>
          </cell>
          <cell r="F271" t="str">
            <v>954520000</v>
          </cell>
        </row>
        <row r="272">
          <cell r="A272" t="str">
            <v>357035</v>
          </cell>
          <cell r="B272" t="str">
            <v>F KORBEL AND BROS.</v>
          </cell>
          <cell r="C272" t="str">
            <v>13250 RIVER RD</v>
          </cell>
          <cell r="D272" t="str">
            <v>GUERNEVILLE</v>
          </cell>
          <cell r="E272" t="str">
            <v>CA</v>
          </cell>
          <cell r="F272" t="str">
            <v>954469538</v>
          </cell>
        </row>
        <row r="273">
          <cell r="A273" t="str">
            <v>076433</v>
          </cell>
          <cell r="B273" t="str">
            <v>FACELLI WINERY</v>
          </cell>
          <cell r="C273" t="str">
            <v>16120 WOODINVILLE-REDMOND RD</v>
          </cell>
          <cell r="D273" t="str">
            <v>WOODINVILLE</v>
          </cell>
          <cell r="E273" t="str">
            <v>WA</v>
          </cell>
          <cell r="F273" t="str">
            <v>980729090</v>
          </cell>
        </row>
        <row r="274">
          <cell r="A274" t="str">
            <v>078123</v>
          </cell>
          <cell r="B274" t="str">
            <v>FAIRWINDS WINERY</v>
          </cell>
          <cell r="C274" t="str">
            <v>1924 HASTINGS AVE W</v>
          </cell>
          <cell r="D274" t="str">
            <v>PORT TOWNSEND</v>
          </cell>
          <cell r="E274" t="str">
            <v>WA</v>
          </cell>
          <cell r="F274" t="str">
            <v>983680000</v>
          </cell>
        </row>
        <row r="275">
          <cell r="A275" t="str">
            <v>081781</v>
          </cell>
          <cell r="B275" t="str">
            <v>FALLS BREWING CO.</v>
          </cell>
          <cell r="C275" t="str">
            <v>315 N ROSS POINT RD</v>
          </cell>
          <cell r="D275" t="str">
            <v>POST FALLS</v>
          </cell>
          <cell r="E275" t="str">
            <v>ID</v>
          </cell>
          <cell r="F275" t="str">
            <v>838540000</v>
          </cell>
        </row>
        <row r="276">
          <cell r="A276" t="str">
            <v>365370</v>
          </cell>
          <cell r="B276" t="str">
            <v>FAR NIENTE WINERY</v>
          </cell>
          <cell r="C276" t="str">
            <v>1 ACACIA DR</v>
          </cell>
          <cell r="D276" t="str">
            <v>OAKVILLE</v>
          </cell>
          <cell r="E276" t="str">
            <v>CA</v>
          </cell>
          <cell r="F276" t="str">
            <v>945629990</v>
          </cell>
        </row>
        <row r="277">
          <cell r="A277" t="str">
            <v>080283</v>
          </cell>
          <cell r="B277" t="str">
            <v>FARELLA-PARK VINEYARDS</v>
          </cell>
          <cell r="C277" t="str">
            <v>2222 N THIRD AVENUE</v>
          </cell>
          <cell r="D277" t="str">
            <v>NAPA</v>
          </cell>
          <cell r="E277" t="str">
            <v>CA</v>
          </cell>
          <cell r="F277" t="str">
            <v>94558</v>
          </cell>
        </row>
        <row r="278">
          <cell r="A278" t="str">
            <v>073174</v>
          </cell>
          <cell r="B278" t="str">
            <v>FERRARI-CARANO VINEYARDS AND WINERY</v>
          </cell>
          <cell r="C278" t="str">
            <v>8761 DRY CREEK RD</v>
          </cell>
          <cell r="D278" t="str">
            <v>HEALDSBURG</v>
          </cell>
          <cell r="E278" t="str">
            <v>CA</v>
          </cell>
          <cell r="F278" t="str">
            <v>954480000</v>
          </cell>
        </row>
        <row r="279">
          <cell r="A279" t="str">
            <v>360361</v>
          </cell>
          <cell r="B279" t="str">
            <v>FICKLIN VINEYARDS</v>
          </cell>
          <cell r="C279" t="str">
            <v>30246 AVE 7 1/2</v>
          </cell>
          <cell r="D279" t="str">
            <v>MADERA</v>
          </cell>
          <cell r="E279" t="str">
            <v>CA</v>
          </cell>
          <cell r="F279" t="str">
            <v>936370000</v>
          </cell>
        </row>
        <row r="280">
          <cell r="A280" t="str">
            <v>081081</v>
          </cell>
          <cell r="B280" t="str">
            <v>FIDDLEHEAD CELLARS</v>
          </cell>
          <cell r="C280" t="str">
            <v>1667 OAK AVE STE B</v>
          </cell>
          <cell r="D280" t="str">
            <v>DAVIS</v>
          </cell>
          <cell r="E280" t="str">
            <v>CA</v>
          </cell>
          <cell r="F280" t="str">
            <v>956160000</v>
          </cell>
        </row>
        <row r="281">
          <cell r="A281" t="str">
            <v>369384</v>
          </cell>
          <cell r="B281" t="str">
            <v>FIFE VINEYARDS</v>
          </cell>
          <cell r="C281" t="str">
            <v>3620 RD B</v>
          </cell>
          <cell r="D281" t="str">
            <v>REDWOOD VALLEY</v>
          </cell>
          <cell r="E281" t="str">
            <v>CA</v>
          </cell>
          <cell r="F281" t="str">
            <v>954700000</v>
          </cell>
        </row>
        <row r="282">
          <cell r="A282" t="str">
            <v>080024</v>
          </cell>
          <cell r="B282" t="str">
            <v>FINKELSTEIN VINEYARDS</v>
          </cell>
          <cell r="C282" t="str">
            <v>647 GREENFIELD RD</v>
          </cell>
          <cell r="D282" t="str">
            <v>ST HELENA</v>
          </cell>
          <cell r="E282" t="str">
            <v>CA</v>
          </cell>
          <cell r="F282" t="str">
            <v>94574</v>
          </cell>
        </row>
        <row r="283">
          <cell r="A283" t="str">
            <v>078755</v>
          </cell>
          <cell r="B283" t="str">
            <v>FIRESTEED CELLARS</v>
          </cell>
          <cell r="C283" t="str">
            <v>1809 7TH AVE #1108</v>
          </cell>
          <cell r="D283" t="str">
            <v>SEATTLE</v>
          </cell>
          <cell r="E283" t="str">
            <v>WA</v>
          </cell>
          <cell r="F283" t="str">
            <v>981011313</v>
          </cell>
        </row>
        <row r="284">
          <cell r="A284" t="str">
            <v>361885</v>
          </cell>
          <cell r="B284" t="str">
            <v>FIRESTONE VINEYARD</v>
          </cell>
          <cell r="C284" t="str">
            <v>5017 ZACA STATION RD</v>
          </cell>
          <cell r="D284" t="str">
            <v>LOS OLIVOS</v>
          </cell>
          <cell r="E284" t="str">
            <v>CA</v>
          </cell>
          <cell r="F284" t="str">
            <v>934410244</v>
          </cell>
        </row>
        <row r="285">
          <cell r="A285" t="str">
            <v>080016</v>
          </cell>
          <cell r="B285" t="str">
            <v>FISH BREWING CO.</v>
          </cell>
          <cell r="C285" t="str">
            <v>514 JEFFERSON ST SE</v>
          </cell>
          <cell r="D285" t="str">
            <v>OLYMPIA</v>
          </cell>
          <cell r="E285" t="str">
            <v>WA</v>
          </cell>
          <cell r="F285" t="str">
            <v>98501</v>
          </cell>
        </row>
        <row r="286">
          <cell r="A286" t="str">
            <v>077828</v>
          </cell>
          <cell r="B286" t="str">
            <v>FISH BREWING COMPANY</v>
          </cell>
          <cell r="C286" t="str">
            <v>515 JEFFERSON</v>
          </cell>
          <cell r="D286" t="str">
            <v>OLYMPIA</v>
          </cell>
          <cell r="E286" t="str">
            <v>WA</v>
          </cell>
          <cell r="F286" t="str">
            <v>985011467</v>
          </cell>
        </row>
        <row r="287">
          <cell r="A287" t="str">
            <v>365601</v>
          </cell>
          <cell r="B287" t="str">
            <v>FISHER VINEYARDS</v>
          </cell>
          <cell r="C287" t="str">
            <v>6200 ST HELENA RD</v>
          </cell>
          <cell r="D287" t="str">
            <v>SANTA ROSA</v>
          </cell>
          <cell r="E287" t="str">
            <v>CA</v>
          </cell>
          <cell r="F287" t="str">
            <v>954040000</v>
          </cell>
        </row>
        <row r="288">
          <cell r="A288" t="str">
            <v>367774</v>
          </cell>
          <cell r="B288" t="str">
            <v>FLORA SPRINGS</v>
          </cell>
          <cell r="C288" t="str">
            <v>1978 W ZINFANDEL LN</v>
          </cell>
          <cell r="D288" t="str">
            <v>ST HELENA</v>
          </cell>
          <cell r="E288" t="str">
            <v>CA</v>
          </cell>
          <cell r="F288" t="str">
            <v>945741611</v>
          </cell>
        </row>
        <row r="289">
          <cell r="A289" t="str">
            <v>081559</v>
          </cell>
          <cell r="B289" t="str">
            <v>FLOWERS VINEYARD AND WINERY</v>
          </cell>
          <cell r="C289" t="str">
            <v>28500 SEAVIEW RD</v>
          </cell>
          <cell r="D289" t="str">
            <v>CAZADERO</v>
          </cell>
          <cell r="E289" t="str">
            <v>CA</v>
          </cell>
          <cell r="F289" t="str">
            <v>954219635</v>
          </cell>
        </row>
        <row r="290">
          <cell r="A290" t="str">
            <v>078822</v>
          </cell>
          <cell r="B290" t="str">
            <v>FLYNN VINEYARDS</v>
          </cell>
          <cell r="C290" t="str">
            <v>2200 W PACIFIC HWY</v>
          </cell>
          <cell r="D290" t="str">
            <v>RICKREALL</v>
          </cell>
          <cell r="E290" t="str">
            <v>OR</v>
          </cell>
          <cell r="F290" t="str">
            <v>973710000</v>
          </cell>
        </row>
        <row r="291">
          <cell r="A291" t="str">
            <v>081827</v>
          </cell>
          <cell r="B291" t="str">
            <v>FOLEY ESTATES VINEYARD AND WINERY</v>
          </cell>
          <cell r="C291" t="str">
            <v>1711 ALAMO PINTADO RD</v>
          </cell>
          <cell r="D291" t="str">
            <v>SOLVANG</v>
          </cell>
          <cell r="E291" t="str">
            <v>CA</v>
          </cell>
          <cell r="F291" t="str">
            <v>934639712</v>
          </cell>
        </row>
        <row r="292">
          <cell r="A292" t="str">
            <v>072243</v>
          </cell>
          <cell r="B292" t="str">
            <v>FOLIE A DEUX WINERY</v>
          </cell>
          <cell r="C292" t="str">
            <v>3070 N ST HELENA HWY</v>
          </cell>
          <cell r="D292" t="str">
            <v>ST HELENA</v>
          </cell>
          <cell r="E292" t="str">
            <v>CA</v>
          </cell>
          <cell r="F292" t="str">
            <v>945740000</v>
          </cell>
        </row>
        <row r="293">
          <cell r="A293" t="str">
            <v>359117</v>
          </cell>
          <cell r="B293" t="str">
            <v>FOPPIANO VINEYARDS</v>
          </cell>
          <cell r="C293" t="str">
            <v>12707 OLD REDWOOD HWY</v>
          </cell>
          <cell r="D293" t="str">
            <v>HEALDSBURG</v>
          </cell>
          <cell r="E293" t="str">
            <v>CA</v>
          </cell>
          <cell r="F293" t="str">
            <v>954480000</v>
          </cell>
        </row>
        <row r="294">
          <cell r="A294" t="str">
            <v>076990</v>
          </cell>
          <cell r="B294" t="str">
            <v>FORIS VINEYARDS WINERY</v>
          </cell>
          <cell r="C294" t="str">
            <v>654 KENDALL RD</v>
          </cell>
          <cell r="D294" t="str">
            <v>CAVE JUNCTION</v>
          </cell>
          <cell r="E294" t="str">
            <v>OR</v>
          </cell>
          <cell r="F294" t="str">
            <v>975239721</v>
          </cell>
        </row>
        <row r="295">
          <cell r="A295" t="str">
            <v>077043</v>
          </cell>
          <cell r="B295" t="str">
            <v>FORMAN VINEYARD</v>
          </cell>
          <cell r="C295" t="str">
            <v>1501 BIG ROCK RD</v>
          </cell>
          <cell r="D295" t="str">
            <v>ST HELENA</v>
          </cell>
          <cell r="E295" t="str">
            <v>CA</v>
          </cell>
          <cell r="F295" t="str">
            <v>945740000</v>
          </cell>
        </row>
        <row r="296">
          <cell r="A296" t="str">
            <v>354167</v>
          </cell>
          <cell r="B296" t="str">
            <v>FORT SPOKANE BREWERY</v>
          </cell>
          <cell r="C296" t="str">
            <v>401 W SPOKANE FALLS BLVD</v>
          </cell>
          <cell r="D296" t="str">
            <v>SPOKANE</v>
          </cell>
          <cell r="E296" t="str">
            <v>WA</v>
          </cell>
          <cell r="F296" t="str">
            <v>992010215</v>
          </cell>
        </row>
        <row r="297">
          <cell r="A297" t="str">
            <v>078514</v>
          </cell>
          <cell r="B297" t="str">
            <v>FOSCO</v>
          </cell>
          <cell r="C297" t="str">
            <v>2019 70TH AVE W</v>
          </cell>
          <cell r="D297" t="str">
            <v>TACOMA</v>
          </cell>
          <cell r="E297" t="str">
            <v>WA</v>
          </cell>
          <cell r="F297" t="str">
            <v>984660000</v>
          </cell>
        </row>
        <row r="298">
          <cell r="A298" t="str">
            <v>077714</v>
          </cell>
          <cell r="B298" t="str">
            <v>FOUR QUARTERS TRADING COMPANY</v>
          </cell>
          <cell r="C298" t="str">
            <v>407 NW 132ND ST</v>
          </cell>
          <cell r="D298" t="str">
            <v>SEATTLE</v>
          </cell>
          <cell r="E298" t="str">
            <v>WA</v>
          </cell>
          <cell r="F298" t="str">
            <v>981770000</v>
          </cell>
        </row>
        <row r="299">
          <cell r="A299" t="str">
            <v>081625</v>
          </cell>
          <cell r="B299" t="str">
            <v>FOUR VINES INTERNATIONAL</v>
          </cell>
          <cell r="C299" t="str">
            <v>3000 BOWEN AVE</v>
          </cell>
          <cell r="D299" t="str">
            <v>GRATON</v>
          </cell>
          <cell r="E299" t="str">
            <v>CA</v>
          </cell>
          <cell r="F299" t="str">
            <v>954440000</v>
          </cell>
        </row>
        <row r="300">
          <cell r="A300" t="str">
            <v>080332</v>
          </cell>
          <cell r="B300" t="str">
            <v>FOXEN VINEYARDS INC/FOXEN</v>
          </cell>
          <cell r="C300" t="str">
            <v>7200 FOXEN CANYON RD</v>
          </cell>
          <cell r="D300" t="str">
            <v>SANTA MARIA</v>
          </cell>
          <cell r="E300" t="str">
            <v>CA</v>
          </cell>
          <cell r="F300" t="str">
            <v>934549581</v>
          </cell>
        </row>
        <row r="301">
          <cell r="A301" t="str">
            <v>080800</v>
          </cell>
          <cell r="B301" t="str">
            <v>FRANCIS A BONANNO, INC.</v>
          </cell>
          <cell r="C301" t="str">
            <v>235 PIONEER BLVD</v>
          </cell>
          <cell r="D301" t="str">
            <v>SPRINGBORO</v>
          </cell>
          <cell r="E301" t="str">
            <v>OH</v>
          </cell>
          <cell r="F301" t="str">
            <v>450660000</v>
          </cell>
        </row>
        <row r="302">
          <cell r="A302" t="str">
            <v>360416</v>
          </cell>
          <cell r="B302" t="str">
            <v>FRANCISCAN VINEYARDS</v>
          </cell>
          <cell r="C302" t="str">
            <v>1178 GALLERON ROAD</v>
          </cell>
          <cell r="D302" t="str">
            <v>RUTHERFORD</v>
          </cell>
          <cell r="E302" t="str">
            <v>CA</v>
          </cell>
          <cell r="F302" t="str">
            <v>945730000</v>
          </cell>
        </row>
        <row r="303">
          <cell r="A303" t="str">
            <v>077883</v>
          </cell>
          <cell r="B303" t="str">
            <v>FRANK-LIN DISTILLERS PRODUCTS LTD</v>
          </cell>
          <cell r="C303" t="str">
            <v>625 N KING RD</v>
          </cell>
          <cell r="D303" t="str">
            <v>SAN JOSE</v>
          </cell>
          <cell r="E303" t="str">
            <v>CA</v>
          </cell>
          <cell r="F303" t="str">
            <v>95133000</v>
          </cell>
        </row>
        <row r="304">
          <cell r="A304" t="str">
            <v>357012</v>
          </cell>
          <cell r="B304" t="str">
            <v>FRANK-ROMBAUER CELLARS</v>
          </cell>
          <cell r="C304" t="str">
            <v>1091 LARKMEAD LN</v>
          </cell>
          <cell r="D304" t="str">
            <v>ST HELENA</v>
          </cell>
          <cell r="E304" t="str">
            <v>CA</v>
          </cell>
          <cell r="F304" t="str">
            <v>945740000</v>
          </cell>
        </row>
        <row r="305">
          <cell r="A305" t="str">
            <v>079000</v>
          </cell>
          <cell r="B305" t="str">
            <v>FRATELLI PERATA</v>
          </cell>
          <cell r="C305" t="str">
            <v>1595 ARBOR RD</v>
          </cell>
          <cell r="D305" t="str">
            <v>PASO ROBLES</v>
          </cell>
          <cell r="E305" t="str">
            <v>CA</v>
          </cell>
          <cell r="F305" t="str">
            <v>934469669</v>
          </cell>
        </row>
        <row r="306">
          <cell r="A306" t="str">
            <v>080390</v>
          </cell>
          <cell r="B306" t="str">
            <v>FREDERICK BREWING CO.</v>
          </cell>
          <cell r="C306" t="str">
            <v>4607 WEDGEWOOD BLVD</v>
          </cell>
          <cell r="D306" t="str">
            <v>FREDERICK</v>
          </cell>
          <cell r="E306" t="str">
            <v>MD</v>
          </cell>
          <cell r="F306" t="str">
            <v>21703</v>
          </cell>
        </row>
        <row r="307">
          <cell r="A307" t="str">
            <v>080710</v>
          </cell>
          <cell r="B307" t="str">
            <v>FREDERICK WILDMAN &amp; SONS</v>
          </cell>
          <cell r="C307" t="str">
            <v>307 E 53RD ST</v>
          </cell>
          <cell r="D307" t="str">
            <v>NEW YORK</v>
          </cell>
          <cell r="E307" t="str">
            <v>NY</v>
          </cell>
          <cell r="F307" t="str">
            <v>100224996</v>
          </cell>
        </row>
        <row r="308">
          <cell r="A308" t="str">
            <v>080236</v>
          </cell>
          <cell r="B308" t="str">
            <v>FREDIMO BOTTLERS INC.</v>
          </cell>
          <cell r="C308" t="str">
            <v>28 BRIDGE AVE STE 100</v>
          </cell>
          <cell r="D308" t="str">
            <v>BERWYN</v>
          </cell>
          <cell r="E308" t="str">
            <v>PA</v>
          </cell>
          <cell r="F308" t="str">
            <v>192131770</v>
          </cell>
        </row>
        <row r="309">
          <cell r="A309" t="str">
            <v>072389</v>
          </cell>
          <cell r="B309" t="str">
            <v>FREIXENET SONOMA CAVES, INC.</v>
          </cell>
          <cell r="C309" t="str">
            <v>23555 HWY 121</v>
          </cell>
          <cell r="D309" t="str">
            <v>SONOMA</v>
          </cell>
          <cell r="E309" t="str">
            <v>CA</v>
          </cell>
          <cell r="F309" t="str">
            <v>954760000</v>
          </cell>
        </row>
        <row r="310">
          <cell r="A310" t="str">
            <v>369938</v>
          </cell>
          <cell r="B310" t="str">
            <v>FREY VINEYARDS</v>
          </cell>
          <cell r="C310" t="str">
            <v>14000 TOMKI ROAD</v>
          </cell>
          <cell r="D310" t="str">
            <v>REDWOOD VALLEY</v>
          </cell>
          <cell r="E310" t="str">
            <v>CA</v>
          </cell>
          <cell r="F310" t="str">
            <v>954709532</v>
          </cell>
        </row>
        <row r="311">
          <cell r="A311" t="str">
            <v>074478</v>
          </cell>
          <cell r="B311" t="str">
            <v>FRIENDLY DISTRIBUTORS</v>
          </cell>
          <cell r="C311" t="str">
            <v>6501 RAINIER DR</v>
          </cell>
          <cell r="D311" t="str">
            <v>EVERETT</v>
          </cell>
          <cell r="E311" t="str">
            <v>WA</v>
          </cell>
          <cell r="F311" t="str">
            <v>982034672</v>
          </cell>
        </row>
        <row r="312">
          <cell r="A312" t="str">
            <v>070658</v>
          </cell>
          <cell r="B312" t="str">
            <v>FRITZ WINERY</v>
          </cell>
          <cell r="C312" t="str">
            <v>24691 DUTCHER CREEK RD</v>
          </cell>
          <cell r="D312" t="str">
            <v>CLOVERDALE</v>
          </cell>
          <cell r="E312" t="str">
            <v>CA</v>
          </cell>
          <cell r="F312" t="str">
            <v>954250000</v>
          </cell>
        </row>
        <row r="313">
          <cell r="A313" t="str">
            <v>079184</v>
          </cell>
          <cell r="B313" t="str">
            <v>FROG'S LEAP WINERY</v>
          </cell>
          <cell r="C313" t="str">
            <v>8815 CONN CREEK RD</v>
          </cell>
          <cell r="D313" t="str">
            <v>RUTHERFORD</v>
          </cell>
          <cell r="E313" t="str">
            <v>CA</v>
          </cell>
          <cell r="F313" t="str">
            <v>945730000</v>
          </cell>
        </row>
        <row r="314">
          <cell r="A314" t="str">
            <v>077724</v>
          </cell>
          <cell r="B314" t="str">
            <v>FRONT STREET ALE HOUSE</v>
          </cell>
          <cell r="C314" t="str">
            <v>1 FRONT ST</v>
          </cell>
          <cell r="D314" t="str">
            <v>FRIDAY HARBOR</v>
          </cell>
          <cell r="E314" t="str">
            <v>WA</v>
          </cell>
          <cell r="F314" t="str">
            <v>982500849</v>
          </cell>
        </row>
        <row r="315">
          <cell r="A315" t="str">
            <v>364610</v>
          </cell>
          <cell r="B315" t="str">
            <v>FRONTIER DISTRIBUTING</v>
          </cell>
          <cell r="C315" t="str">
            <v>2586 GRAND AVE S</v>
          </cell>
          <cell r="D315" t="str">
            <v>PULLMAN</v>
          </cell>
          <cell r="E315" t="str">
            <v>WA</v>
          </cell>
          <cell r="F315" t="str">
            <v>991630362</v>
          </cell>
        </row>
        <row r="316">
          <cell r="A316" t="str">
            <v>073510</v>
          </cell>
          <cell r="B316" t="str">
            <v>FULL SAIL BREWING COMPANY</v>
          </cell>
          <cell r="C316" t="str">
            <v>506 COLUMBIA ST</v>
          </cell>
          <cell r="D316" t="str">
            <v>HOOD RIVER</v>
          </cell>
          <cell r="E316" t="str">
            <v>OR</v>
          </cell>
          <cell r="F316" t="str">
            <v>970312000</v>
          </cell>
        </row>
        <row r="317">
          <cell r="A317" t="str">
            <v>080400</v>
          </cell>
          <cell r="B317" t="str">
            <v>G RADEN &amp; SONS</v>
          </cell>
          <cell r="C317" t="str">
            <v>3215 LIND AVE SW</v>
          </cell>
          <cell r="D317" t="str">
            <v>RENTON</v>
          </cell>
          <cell r="E317" t="str">
            <v>WA</v>
          </cell>
          <cell r="F317" t="str">
            <v>980554020</v>
          </cell>
        </row>
        <row r="318">
          <cell r="A318" t="str">
            <v>082278</v>
          </cell>
          <cell r="B318" t="str">
            <v>G. GRAHAM WINES, INC</v>
          </cell>
          <cell r="C318" t="str">
            <v>1091 LARKMEAD LN STE 3 &amp; 4</v>
          </cell>
          <cell r="D318" t="str">
            <v>CALISTOGA</v>
          </cell>
          <cell r="E318" t="str">
            <v>CA</v>
          </cell>
          <cell r="F318" t="str">
            <v>94515</v>
          </cell>
        </row>
        <row r="319">
          <cell r="A319" t="str">
            <v>071388</v>
          </cell>
          <cell r="B319" t="str">
            <v>GALLAGHERS' WHERE U-BREW</v>
          </cell>
          <cell r="C319" t="str">
            <v>120 - 5TH AVE S</v>
          </cell>
          <cell r="D319" t="str">
            <v>EDMONDS</v>
          </cell>
          <cell r="E319" t="str">
            <v>WA</v>
          </cell>
          <cell r="F319" t="str">
            <v>980370000</v>
          </cell>
        </row>
        <row r="320">
          <cell r="A320" t="str">
            <v>079845</v>
          </cell>
          <cell r="B320" t="str">
            <v>GARY FARRELL WINES</v>
          </cell>
          <cell r="C320" t="str">
            <v>8075 WESTSIDE RD</v>
          </cell>
          <cell r="D320" t="str">
            <v>HEALDSBURG</v>
          </cell>
          <cell r="E320" t="str">
            <v>CA</v>
          </cell>
          <cell r="F320" t="str">
            <v>95448</v>
          </cell>
        </row>
        <row r="321">
          <cell r="A321" t="str">
            <v>077121</v>
          </cell>
          <cell r="B321" t="str">
            <v>GEKKEIKAN SAKE (U.S.A.), INC.</v>
          </cell>
          <cell r="C321" t="str">
            <v>1136 SIBLEY ST</v>
          </cell>
          <cell r="D321" t="str">
            <v>FOLSOM</v>
          </cell>
          <cell r="E321" t="str">
            <v>CA</v>
          </cell>
          <cell r="F321" t="str">
            <v>956303223</v>
          </cell>
        </row>
        <row r="322">
          <cell r="A322" t="str">
            <v>081880</v>
          </cell>
          <cell r="B322" t="str">
            <v>GIBBONS LANE VINEYARD, INC.</v>
          </cell>
          <cell r="C322" t="str">
            <v>12035 GIBBONS LANE SE</v>
          </cell>
          <cell r="D322" t="str">
            <v>TENINO</v>
          </cell>
          <cell r="E322" t="str">
            <v>WA</v>
          </cell>
          <cell r="F322" t="str">
            <v>98589</v>
          </cell>
        </row>
        <row r="323">
          <cell r="A323" t="str">
            <v>356962</v>
          </cell>
          <cell r="B323" t="str">
            <v>GIBSON WINE COMPANY</v>
          </cell>
          <cell r="C323" t="str">
            <v>1720 ACADEMY AVE</v>
          </cell>
          <cell r="D323" t="str">
            <v>SANGER</v>
          </cell>
          <cell r="E323" t="str">
            <v>CA</v>
          </cell>
          <cell r="F323" t="str">
            <v>936573704</v>
          </cell>
        </row>
        <row r="324">
          <cell r="A324" t="str">
            <v>076323</v>
          </cell>
          <cell r="B324" t="str">
            <v>GIRARDET WINE CELLARS</v>
          </cell>
          <cell r="C324" t="str">
            <v>895 RESTON RD</v>
          </cell>
          <cell r="D324" t="str">
            <v>ROSEBURG</v>
          </cell>
          <cell r="E324" t="str">
            <v>OR</v>
          </cell>
          <cell r="F324" t="str">
            <v>974708611</v>
          </cell>
        </row>
        <row r="325">
          <cell r="A325" t="str">
            <v>079516</v>
          </cell>
          <cell r="B325" t="str">
            <v>GLEN FIONA</v>
          </cell>
          <cell r="C325" t="str">
            <v>SOUTHSIDE OF MILLCREEK RD</v>
          </cell>
          <cell r="D325" t="str">
            <v>WALLA WALLA</v>
          </cell>
          <cell r="E325" t="str">
            <v>WA</v>
          </cell>
          <cell r="F325" t="str">
            <v>993620000</v>
          </cell>
        </row>
        <row r="326">
          <cell r="A326" t="str">
            <v>080922</v>
          </cell>
          <cell r="B326" t="str">
            <v>GLUEK BREWING COMPANY</v>
          </cell>
          <cell r="C326" t="str">
            <v>219 N RED RIVER AVE</v>
          </cell>
          <cell r="D326" t="str">
            <v>COLD SPRING</v>
          </cell>
          <cell r="E326" t="str">
            <v>MN</v>
          </cell>
          <cell r="F326" t="str">
            <v>56320</v>
          </cell>
        </row>
        <row r="327">
          <cell r="A327" t="str">
            <v>078815</v>
          </cell>
          <cell r="B327" t="str">
            <v>GOLDEN INTERNATIONAL IMPORT &amp; EXPORT CORP.</v>
          </cell>
          <cell r="C327" t="str">
            <v>9800 40TH AVE S</v>
          </cell>
          <cell r="D327" t="str">
            <v>SEATTLE</v>
          </cell>
          <cell r="E327" t="str">
            <v>WA</v>
          </cell>
          <cell r="F327" t="str">
            <v>981180000</v>
          </cell>
        </row>
        <row r="328">
          <cell r="A328" t="str">
            <v>359671</v>
          </cell>
          <cell r="B328" t="str">
            <v>GOLDEN STATE VINTNERS</v>
          </cell>
          <cell r="C328" t="str">
            <v>38558 RD 128</v>
          </cell>
          <cell r="D328" t="str">
            <v>CUTLER</v>
          </cell>
          <cell r="E328" t="str">
            <v>CA</v>
          </cell>
          <cell r="F328" t="str">
            <v>936150000</v>
          </cell>
        </row>
        <row r="329">
          <cell r="A329" t="str">
            <v>081328</v>
          </cell>
          <cell r="B329" t="str">
            <v>GOLDEN VALLEY BEVERAGE COMPANY</v>
          </cell>
          <cell r="C329" t="str">
            <v>980 E 4TH ST</v>
          </cell>
          <cell r="D329" t="str">
            <v>MCMINNVILLE</v>
          </cell>
          <cell r="E329" t="str">
            <v>OR</v>
          </cell>
          <cell r="F329" t="str">
            <v>971280000</v>
          </cell>
        </row>
        <row r="330">
          <cell r="A330" t="str">
            <v>075065</v>
          </cell>
          <cell r="B330" t="str">
            <v>GOOSECROSS CELLARS</v>
          </cell>
          <cell r="C330" t="str">
            <v>1119 STATE LN</v>
          </cell>
          <cell r="D330" t="str">
            <v>YOUNTVILLE</v>
          </cell>
          <cell r="E330" t="str">
            <v>CA</v>
          </cell>
          <cell r="F330" t="str">
            <v>945999407</v>
          </cell>
        </row>
        <row r="331">
          <cell r="A331" t="str">
            <v>080982</v>
          </cell>
          <cell r="B331" t="str">
            <v>GORDON BIERSCH BREWERY RESTAURANT</v>
          </cell>
          <cell r="C331" t="str">
            <v>600 PINE ST SUITE 401</v>
          </cell>
          <cell r="D331" t="str">
            <v>SEATTLE</v>
          </cell>
          <cell r="E331" t="str">
            <v>WA</v>
          </cell>
          <cell r="F331" t="str">
            <v>981010000</v>
          </cell>
        </row>
        <row r="332">
          <cell r="A332" t="str">
            <v>081420</v>
          </cell>
          <cell r="B332" t="str">
            <v>GORDON BIERSCH BREWING COMPANY</v>
          </cell>
          <cell r="C332" t="str">
            <v>357 E TAYLOR ST</v>
          </cell>
          <cell r="D332" t="str">
            <v>SAN JOSE</v>
          </cell>
          <cell r="E332" t="str">
            <v>CA</v>
          </cell>
          <cell r="F332" t="str">
            <v>951123148</v>
          </cell>
        </row>
        <row r="333">
          <cell r="A333" t="str">
            <v>079409</v>
          </cell>
          <cell r="B333" t="str">
            <v>GORDON BROTHERS CELLARS</v>
          </cell>
          <cell r="C333" t="str">
            <v>5960 BURDEN RD</v>
          </cell>
          <cell r="D333" t="str">
            <v>PASCO</v>
          </cell>
          <cell r="E333" t="str">
            <v>WA</v>
          </cell>
          <cell r="F333" t="str">
            <v>993018990</v>
          </cell>
        </row>
        <row r="334">
          <cell r="A334" t="str">
            <v>368656</v>
          </cell>
          <cell r="B334" t="str">
            <v>GORDON BROTHERS CELLARS</v>
          </cell>
          <cell r="C334" t="str">
            <v>531 LEVEY RD</v>
          </cell>
          <cell r="D334" t="str">
            <v>PASCO</v>
          </cell>
          <cell r="E334" t="str">
            <v>WA</v>
          </cell>
          <cell r="F334" t="str">
            <v>993010000</v>
          </cell>
        </row>
        <row r="335">
          <cell r="A335" t="str">
            <v>073700</v>
          </cell>
          <cell r="B335" t="str">
            <v>GRAPE EXPECTATIONS</v>
          </cell>
          <cell r="C335" t="str">
            <v>6108 6TH AVE S</v>
          </cell>
          <cell r="D335" t="str">
            <v>SEATTLE</v>
          </cell>
          <cell r="E335" t="str">
            <v>WA</v>
          </cell>
          <cell r="F335" t="str">
            <v>984060000</v>
          </cell>
        </row>
        <row r="336">
          <cell r="A336" t="str">
            <v>074223</v>
          </cell>
          <cell r="B336" t="str">
            <v>GRAPE LINKS</v>
          </cell>
          <cell r="C336" t="str">
            <v>7010 TRENTON-HEALDSBURG RD</v>
          </cell>
          <cell r="D336" t="str">
            <v>FORESTVILLE</v>
          </cell>
          <cell r="E336" t="str">
            <v>CA</v>
          </cell>
          <cell r="F336" t="str">
            <v>954360000</v>
          </cell>
        </row>
        <row r="337">
          <cell r="A337" t="str">
            <v>079973</v>
          </cell>
          <cell r="B337" t="str">
            <v>GREEN &amp; RED VINEYARDS</v>
          </cell>
          <cell r="C337" t="str">
            <v>3208 CHILES POPE VALLEY RD</v>
          </cell>
          <cell r="D337" t="str">
            <v>ST HELENA</v>
          </cell>
          <cell r="E337" t="str">
            <v>CA</v>
          </cell>
          <cell r="F337" t="str">
            <v>94574</v>
          </cell>
        </row>
        <row r="338">
          <cell r="A338" t="str">
            <v>080214</v>
          </cell>
          <cell r="B338" t="str">
            <v>GREEN MOUNTAIN CIDERY, INC.</v>
          </cell>
          <cell r="C338" t="str">
            <v>160 CLINTON ST</v>
          </cell>
          <cell r="D338" t="str">
            <v>SPRINGFIELD</v>
          </cell>
          <cell r="E338" t="str">
            <v>VT</v>
          </cell>
          <cell r="F338" t="str">
            <v>051563306</v>
          </cell>
        </row>
        <row r="339">
          <cell r="A339" t="str">
            <v>081009</v>
          </cell>
          <cell r="B339" t="str">
            <v>GREENBANK CELLARS</v>
          </cell>
          <cell r="C339" t="str">
            <v>3112 DAY RD</v>
          </cell>
          <cell r="D339" t="str">
            <v>GREENBANK</v>
          </cell>
          <cell r="E339" t="str">
            <v>WA</v>
          </cell>
          <cell r="F339" t="str">
            <v>98253</v>
          </cell>
        </row>
        <row r="340">
          <cell r="A340" t="str">
            <v>073063</v>
          </cell>
          <cell r="B340" t="str">
            <v>GREENBANK FARM WHIDBEY ISLAND</v>
          </cell>
          <cell r="C340" t="str">
            <v>765 E WONN RD</v>
          </cell>
          <cell r="D340" t="str">
            <v>GREENBANK</v>
          </cell>
          <cell r="E340" t="str">
            <v>WA</v>
          </cell>
          <cell r="F340" t="str">
            <v>982530000</v>
          </cell>
        </row>
        <row r="341">
          <cell r="A341" t="str">
            <v>081458</v>
          </cell>
          <cell r="B341" t="str">
            <v>GREENWOOD RIDGE VINEYARDS</v>
          </cell>
          <cell r="C341" t="str">
            <v>5501 HWY 128</v>
          </cell>
          <cell r="D341" t="str">
            <v>PHILO</v>
          </cell>
          <cell r="E341" t="str">
            <v>CA</v>
          </cell>
          <cell r="F341" t="str">
            <v>954669477</v>
          </cell>
        </row>
        <row r="342">
          <cell r="A342" t="str">
            <v>081248</v>
          </cell>
          <cell r="B342" t="str">
            <v>GREGORIO WINE SELECTIONS</v>
          </cell>
          <cell r="C342" t="str">
            <v>8805 S 190TH ST</v>
          </cell>
          <cell r="D342" t="str">
            <v>KENT</v>
          </cell>
          <cell r="E342" t="str">
            <v>WA</v>
          </cell>
          <cell r="F342" t="str">
            <v>980311270</v>
          </cell>
        </row>
        <row r="343">
          <cell r="A343" t="str">
            <v>362926</v>
          </cell>
          <cell r="B343" t="str">
            <v>GRGICH HILLS CELLAR</v>
          </cell>
          <cell r="C343" t="str">
            <v>1829 ST HELENA HWY</v>
          </cell>
          <cell r="D343" t="str">
            <v>RUTHERFORD</v>
          </cell>
          <cell r="E343" t="str">
            <v>CA</v>
          </cell>
          <cell r="F343" t="str">
            <v>945730000</v>
          </cell>
        </row>
        <row r="344">
          <cell r="A344" t="str">
            <v>369269</v>
          </cell>
          <cell r="B344" t="str">
            <v>GROTH VINEYARDS &amp; WINERY</v>
          </cell>
          <cell r="C344" t="str">
            <v>750 OAKVILLE CROSSROADS</v>
          </cell>
          <cell r="D344" t="str">
            <v>OAKVILLE</v>
          </cell>
          <cell r="E344" t="str">
            <v>CA</v>
          </cell>
          <cell r="F344" t="str">
            <v>945620000</v>
          </cell>
        </row>
        <row r="345">
          <cell r="A345" t="str">
            <v>077539</v>
          </cell>
          <cell r="B345" t="str">
            <v>GRUET WINERY</v>
          </cell>
          <cell r="C345" t="str">
            <v>8400 PAN AMERICAN FWY NE</v>
          </cell>
          <cell r="D345" t="str">
            <v>ALBUQUERQUE</v>
          </cell>
          <cell r="E345" t="str">
            <v>NM</v>
          </cell>
          <cell r="F345" t="str">
            <v>871130000</v>
          </cell>
        </row>
        <row r="346">
          <cell r="A346" t="str">
            <v>367580</v>
          </cell>
          <cell r="B346" t="str">
            <v>GUENOC WINERY</v>
          </cell>
          <cell r="C346" t="str">
            <v>21000 BUTTS CANYON ROAD</v>
          </cell>
          <cell r="D346" t="str">
            <v>MIDDLETOWN</v>
          </cell>
          <cell r="E346" t="str">
            <v>CA</v>
          </cell>
          <cell r="F346" t="str">
            <v>954610000</v>
          </cell>
        </row>
        <row r="347">
          <cell r="A347" t="str">
            <v>076718</v>
          </cell>
          <cell r="B347" t="str">
            <v>H. COTURRI &amp; SONS, LTD</v>
          </cell>
          <cell r="C347" t="str">
            <v>6725 ENTERPRISE RD</v>
          </cell>
          <cell r="D347" t="str">
            <v>GLEN ELLEN</v>
          </cell>
          <cell r="E347" t="str">
            <v>CA</v>
          </cell>
          <cell r="F347" t="str">
            <v>954420000</v>
          </cell>
        </row>
        <row r="348">
          <cell r="A348" t="str">
            <v>081132</v>
          </cell>
          <cell r="B348" t="str">
            <v>H.A. FOSTER WINE DISTRIBUTOR</v>
          </cell>
          <cell r="C348" t="str">
            <v>8805-A S 190TH ST</v>
          </cell>
          <cell r="D348" t="str">
            <v>KENT</v>
          </cell>
          <cell r="E348" t="str">
            <v>WA</v>
          </cell>
          <cell r="F348" t="str">
            <v>980310000</v>
          </cell>
        </row>
        <row r="349">
          <cell r="A349" t="str">
            <v>078923</v>
          </cell>
          <cell r="B349" t="str">
            <v>HAIR OF THE DOG BREWING COMPANY, INC.</v>
          </cell>
          <cell r="C349" t="str">
            <v>4509 SE 23RD AVE</v>
          </cell>
          <cell r="D349" t="str">
            <v>PORTLAND</v>
          </cell>
          <cell r="E349" t="str">
            <v>OR</v>
          </cell>
          <cell r="F349" t="str">
            <v>972024771</v>
          </cell>
        </row>
        <row r="350">
          <cell r="A350" t="str">
            <v>077884</v>
          </cell>
          <cell r="B350" t="str">
            <v>HAKUSHIKA SAKE U.S.A. CORPORATION</v>
          </cell>
          <cell r="C350" t="str">
            <v>4414 TABLE MOUNTAIN DR</v>
          </cell>
          <cell r="D350" t="str">
            <v>GOLDEN</v>
          </cell>
          <cell r="E350" t="str">
            <v>CO</v>
          </cell>
          <cell r="F350" t="str">
            <v>804030000</v>
          </cell>
        </row>
        <row r="351">
          <cell r="A351" t="str">
            <v>079225</v>
          </cell>
          <cell r="B351" t="str">
            <v>HALE'S ALES</v>
          </cell>
          <cell r="C351" t="str">
            <v>4301 LEARY WAY NW</v>
          </cell>
          <cell r="D351" t="str">
            <v>SEATTLE</v>
          </cell>
          <cell r="E351" t="str">
            <v>WA</v>
          </cell>
          <cell r="F351" t="str">
            <v>981070000</v>
          </cell>
        </row>
        <row r="352">
          <cell r="A352" t="str">
            <v>081267</v>
          </cell>
          <cell r="B352" t="str">
            <v>HAMACHER WINES</v>
          </cell>
          <cell r="C352" t="str">
            <v>40845 SW BURGARSKY RD</v>
          </cell>
          <cell r="D352" t="str">
            <v>GASTON</v>
          </cell>
          <cell r="E352" t="str">
            <v>OR</v>
          </cell>
          <cell r="F352" t="str">
            <v>971199045</v>
          </cell>
        </row>
        <row r="353">
          <cell r="A353" t="str">
            <v>080494</v>
          </cell>
          <cell r="B353" t="str">
            <v>HAMEL WINES COMPANY</v>
          </cell>
          <cell r="C353" t="str">
            <v>712 BIANCA LANE</v>
          </cell>
          <cell r="D353" t="str">
            <v>HEALDSBURG</v>
          </cell>
          <cell r="E353" t="str">
            <v>CA</v>
          </cell>
          <cell r="F353" t="str">
            <v>954480000</v>
          </cell>
        </row>
        <row r="354">
          <cell r="A354" t="str">
            <v>364528</v>
          </cell>
          <cell r="B354" t="str">
            <v>HAMILTON DISTRIBUTORS</v>
          </cell>
          <cell r="C354" t="str">
            <v>1335 SE BISHOP BLVD</v>
          </cell>
          <cell r="D354" t="str">
            <v>PULLMAN</v>
          </cell>
          <cell r="E354" t="str">
            <v>WA</v>
          </cell>
          <cell r="F354" t="str">
            <v>991630157</v>
          </cell>
        </row>
        <row r="355">
          <cell r="A355" t="str">
            <v>081995</v>
          </cell>
          <cell r="B355" t="str">
            <v>HAND PICKED SELECTIONS</v>
          </cell>
          <cell r="C355" t="str">
            <v>226 E LEE ST</v>
          </cell>
          <cell r="D355" t="str">
            <v>WARRENTON</v>
          </cell>
          <cell r="E355" t="str">
            <v>VA</v>
          </cell>
          <cell r="F355" t="str">
            <v>201863616</v>
          </cell>
        </row>
        <row r="356">
          <cell r="A356" t="str">
            <v>076870</v>
          </cell>
          <cell r="B356" t="str">
            <v>HANDLEY CELLARS</v>
          </cell>
          <cell r="C356" t="str">
            <v>3151 HWY 128</v>
          </cell>
          <cell r="D356" t="str">
            <v>PHILO</v>
          </cell>
          <cell r="E356" t="str">
            <v>CA</v>
          </cell>
          <cell r="F356" t="str">
            <v>954660000</v>
          </cell>
        </row>
        <row r="357">
          <cell r="A357" t="str">
            <v>074041</v>
          </cell>
          <cell r="B357" t="str">
            <v>HANNA WINERY, INC.</v>
          </cell>
          <cell r="C357" t="str">
            <v>5345 OCCIDENTAL RD</v>
          </cell>
          <cell r="D357" t="str">
            <v>SANTA ROSA</v>
          </cell>
          <cell r="E357" t="str">
            <v>CA</v>
          </cell>
          <cell r="F357" t="str">
            <v>945010000</v>
          </cell>
        </row>
        <row r="358">
          <cell r="A358" t="str">
            <v>074659</v>
          </cell>
          <cell r="B358" t="str">
            <v>HANZELL VINEYARDS</v>
          </cell>
          <cell r="C358" t="str">
            <v>18596 LOMITA AVE</v>
          </cell>
          <cell r="D358" t="str">
            <v>SONOMA</v>
          </cell>
          <cell r="E358" t="str">
            <v>CA</v>
          </cell>
          <cell r="F358" t="str">
            <v>954760000</v>
          </cell>
        </row>
        <row r="359">
          <cell r="A359" t="str">
            <v>080491</v>
          </cell>
          <cell r="B359" t="str">
            <v>HARLAN ESTATE</v>
          </cell>
          <cell r="C359" t="str">
            <v>1551 OAKVILLE GRADE</v>
          </cell>
          <cell r="D359" t="str">
            <v>OAKVILLE</v>
          </cell>
          <cell r="E359" t="str">
            <v>CA</v>
          </cell>
          <cell r="F359" t="str">
            <v>94562</v>
          </cell>
        </row>
        <row r="360">
          <cell r="A360" t="str">
            <v>081423</v>
          </cell>
          <cell r="B360" t="str">
            <v>HARLEQUIN WINE CELLARS</v>
          </cell>
          <cell r="C360" t="str">
            <v>19264 208TH AVE SE</v>
          </cell>
          <cell r="D360" t="str">
            <v>RENTON</v>
          </cell>
          <cell r="E360" t="str">
            <v>WA</v>
          </cell>
          <cell r="F360" t="str">
            <v>980580206</v>
          </cell>
        </row>
        <row r="361">
          <cell r="A361" t="str">
            <v>079438</v>
          </cell>
          <cell r="B361" t="str">
            <v>HARMON BREWERY &amp; RESTAURANT</v>
          </cell>
          <cell r="C361" t="str">
            <v>1938 PACIFIC AVE STE A</v>
          </cell>
          <cell r="D361" t="str">
            <v>TACOMA</v>
          </cell>
          <cell r="E361" t="str">
            <v>WA</v>
          </cell>
          <cell r="F361" t="str">
            <v>984023110</v>
          </cell>
        </row>
        <row r="362">
          <cell r="A362" t="str">
            <v>079506</v>
          </cell>
          <cell r="B362" t="str">
            <v>HARRISON VINEYARDS</v>
          </cell>
          <cell r="C362" t="str">
            <v>1527 SAGE CANYON RD</v>
          </cell>
          <cell r="D362" t="str">
            <v>ST HELENA</v>
          </cell>
          <cell r="E362" t="str">
            <v>CA</v>
          </cell>
          <cell r="F362" t="str">
            <v>945740000</v>
          </cell>
        </row>
        <row r="363">
          <cell r="A363" t="str">
            <v>076533</v>
          </cell>
          <cell r="B363" t="str">
            <v>HAVENS WINE CELLARS</v>
          </cell>
          <cell r="C363" t="str">
            <v>2055 HOFFMAN LANE</v>
          </cell>
          <cell r="D363" t="str">
            <v>NAPA</v>
          </cell>
          <cell r="E363" t="str">
            <v>CA</v>
          </cell>
          <cell r="F363" t="str">
            <v>945580000</v>
          </cell>
        </row>
        <row r="364">
          <cell r="A364" t="str">
            <v>082114</v>
          </cell>
          <cell r="B364" t="str">
            <v>HEADLANDS ESTATES LLC</v>
          </cell>
          <cell r="C364" t="str">
            <v>1100 LARKSPUR LANDING CIR</v>
          </cell>
          <cell r="D364" t="str">
            <v>LARKSPUR</v>
          </cell>
          <cell r="E364" t="str">
            <v>CA</v>
          </cell>
          <cell r="F364" t="str">
            <v>949391868</v>
          </cell>
        </row>
        <row r="365">
          <cell r="A365" t="str">
            <v>081046</v>
          </cell>
          <cell r="B365" t="str">
            <v>HEADS UP BREWING COMPANY</v>
          </cell>
          <cell r="C365" t="str">
            <v>9960 SILVERDALE WY NW STE 6&amp;7</v>
          </cell>
          <cell r="D365" t="str">
            <v>SILVERDALE</v>
          </cell>
          <cell r="E365" t="str">
            <v>WA</v>
          </cell>
          <cell r="F365" t="str">
            <v>983838984</v>
          </cell>
        </row>
        <row r="366">
          <cell r="A366" t="str">
            <v>078010</v>
          </cell>
          <cell r="B366" t="str">
            <v>HEAVEN HILL DISTILLERIES INC</v>
          </cell>
          <cell r="C366" t="str">
            <v>1064 LORETTO RD</v>
          </cell>
          <cell r="D366" t="str">
            <v>BARDSTOWN</v>
          </cell>
          <cell r="E366" t="str">
            <v>KY</v>
          </cell>
          <cell r="F366" t="str">
            <v>400040729</v>
          </cell>
        </row>
        <row r="367">
          <cell r="A367" t="str">
            <v>079245</v>
          </cell>
          <cell r="B367" t="str">
            <v>HEDGES CELLARS</v>
          </cell>
          <cell r="C367" t="str">
            <v>53511 N SUNSET RD PR NE</v>
          </cell>
          <cell r="D367" t="str">
            <v>BENTON CITY</v>
          </cell>
          <cell r="E367" t="str">
            <v>WA</v>
          </cell>
          <cell r="F367" t="str">
            <v>993200000</v>
          </cell>
        </row>
        <row r="368">
          <cell r="A368" t="str">
            <v>080613</v>
          </cell>
          <cell r="B368" t="str">
            <v>HEDGES CELLARS</v>
          </cell>
          <cell r="C368" t="str">
            <v>195 NE GILMAN BLVD</v>
          </cell>
          <cell r="D368" t="str">
            <v>ISSAQUAH</v>
          </cell>
          <cell r="E368" t="str">
            <v>WA</v>
          </cell>
          <cell r="F368" t="str">
            <v>980270000</v>
          </cell>
        </row>
        <row r="369">
          <cell r="A369" t="str">
            <v>357282</v>
          </cell>
          <cell r="B369" t="str">
            <v>HEITZ WINE CELLARS</v>
          </cell>
          <cell r="C369" t="str">
            <v>500 TAPLIN ROAD</v>
          </cell>
          <cell r="D369" t="str">
            <v>ST HELENA</v>
          </cell>
          <cell r="E369" t="str">
            <v>CA</v>
          </cell>
          <cell r="F369" t="str">
            <v>945740000</v>
          </cell>
        </row>
        <row r="370">
          <cell r="A370" t="str">
            <v>082207</v>
          </cell>
          <cell r="B370" t="str">
            <v>HELVETIA WINERY</v>
          </cell>
          <cell r="C370" t="str">
            <v>22770 NW YUNGEN</v>
          </cell>
          <cell r="D370" t="str">
            <v>HILLSBORO</v>
          </cell>
          <cell r="E370" t="str">
            <v>OR</v>
          </cell>
          <cell r="F370" t="str">
            <v>971248146</v>
          </cell>
        </row>
        <row r="371">
          <cell r="A371" t="str">
            <v>081476</v>
          </cell>
          <cell r="B371" t="str">
            <v>HENDRY RANCH</v>
          </cell>
          <cell r="C371" t="str">
            <v>3104 REDWOOD RD</v>
          </cell>
          <cell r="D371" t="str">
            <v>NAPA</v>
          </cell>
          <cell r="E371" t="str">
            <v>CA</v>
          </cell>
          <cell r="F371" t="str">
            <v>945589706</v>
          </cell>
        </row>
        <row r="372">
          <cell r="A372" t="str">
            <v>081958</v>
          </cell>
          <cell r="B372" t="str">
            <v>HENRY HILL &amp; COMPANY</v>
          </cell>
          <cell r="C372" t="str">
            <v>1281 MONTICELLO RD</v>
          </cell>
          <cell r="D372" t="str">
            <v>NAPA</v>
          </cell>
          <cell r="E372" t="str">
            <v>CA</v>
          </cell>
          <cell r="F372" t="str">
            <v>94558</v>
          </cell>
        </row>
        <row r="373">
          <cell r="A373" t="str">
            <v>081855</v>
          </cell>
          <cell r="B373" t="str">
            <v>HERON WINES</v>
          </cell>
          <cell r="C373" t="str">
            <v>2269 CHESTNUT ST</v>
          </cell>
          <cell r="D373" t="str">
            <v>SAN FRANCISCO</v>
          </cell>
          <cell r="E373" t="str">
            <v>CA</v>
          </cell>
          <cell r="F373" t="str">
            <v>941632607</v>
          </cell>
        </row>
        <row r="374">
          <cell r="A374" t="str">
            <v>081421</v>
          </cell>
          <cell r="B374" t="str">
            <v>HIGHTOWER CELLARS</v>
          </cell>
          <cell r="C374" t="str">
            <v>18658 142ND AVE NE</v>
          </cell>
          <cell r="D374" t="str">
            <v>WOODINVILLE</v>
          </cell>
          <cell r="E374" t="str">
            <v>WA</v>
          </cell>
          <cell r="F374" t="str">
            <v>980720000</v>
          </cell>
        </row>
        <row r="375">
          <cell r="A375" t="str">
            <v>366422</v>
          </cell>
          <cell r="B375" t="str">
            <v>HINMAN VINEYARDS</v>
          </cell>
          <cell r="C375" t="str">
            <v>27012 BRIGGS HILL ROAD</v>
          </cell>
          <cell r="D375" t="str">
            <v>EUGENE</v>
          </cell>
          <cell r="E375" t="str">
            <v>OR</v>
          </cell>
          <cell r="F375" t="str">
            <v>974059767</v>
          </cell>
        </row>
        <row r="376">
          <cell r="A376" t="str">
            <v>361537</v>
          </cell>
          <cell r="B376" t="str">
            <v>HINZERLING VINEYARDS</v>
          </cell>
          <cell r="C376" t="str">
            <v>1520 SHERIDAN AVE</v>
          </cell>
          <cell r="D376" t="str">
            <v>PROSSER</v>
          </cell>
          <cell r="E376" t="str">
            <v>WA</v>
          </cell>
          <cell r="F376" t="str">
            <v>993501140</v>
          </cell>
        </row>
        <row r="377">
          <cell r="A377" t="str">
            <v>368384</v>
          </cell>
          <cell r="B377" t="str">
            <v>HOGUE CELLARS</v>
          </cell>
          <cell r="C377" t="str">
            <v>2800 LEE RD</v>
          </cell>
          <cell r="D377" t="str">
            <v>PROSSER</v>
          </cell>
          <cell r="E377" t="str">
            <v>WA</v>
          </cell>
          <cell r="F377" t="str">
            <v>993500031</v>
          </cell>
        </row>
        <row r="378">
          <cell r="A378" t="str">
            <v>080331</v>
          </cell>
          <cell r="B378" t="str">
            <v>HONEY RUN WINERY &amp; HONEY CO</v>
          </cell>
          <cell r="C378" t="str">
            <v>2309 PARK AVE</v>
          </cell>
          <cell r="D378" t="str">
            <v>CHICO</v>
          </cell>
          <cell r="E378" t="str">
            <v>CA</v>
          </cell>
          <cell r="F378" t="str">
            <v>959286706</v>
          </cell>
        </row>
        <row r="379">
          <cell r="A379" t="str">
            <v>356974</v>
          </cell>
          <cell r="B379" t="str">
            <v>HONEYWOOD, INC.</v>
          </cell>
          <cell r="C379" t="str">
            <v>1350 HINES ST SE</v>
          </cell>
          <cell r="D379" t="str">
            <v>SALEM</v>
          </cell>
          <cell r="E379" t="str">
            <v>OR</v>
          </cell>
          <cell r="F379" t="str">
            <v>973020000</v>
          </cell>
        </row>
        <row r="380">
          <cell r="A380" t="str">
            <v>076209</v>
          </cell>
          <cell r="B380" t="str">
            <v>HONIG VINEYARD AND WINERY LLC</v>
          </cell>
          <cell r="C380" t="str">
            <v>850 RUTHERFORD RD</v>
          </cell>
          <cell r="D380" t="str">
            <v>RUTHERFORD</v>
          </cell>
          <cell r="E380" t="str">
            <v>CA</v>
          </cell>
          <cell r="F380" t="str">
            <v>945730000</v>
          </cell>
        </row>
        <row r="381">
          <cell r="A381" t="str">
            <v>079623</v>
          </cell>
          <cell r="B381" t="str">
            <v>HOOD CANAL BREWERY</v>
          </cell>
          <cell r="C381" t="str">
            <v>25877 TYTLER RD NE</v>
          </cell>
          <cell r="D381" t="str">
            <v>POULSBO</v>
          </cell>
          <cell r="E381" t="str">
            <v>WA</v>
          </cell>
          <cell r="F381" t="str">
            <v>983700000</v>
          </cell>
        </row>
        <row r="382">
          <cell r="A382" t="str">
            <v>369270</v>
          </cell>
          <cell r="B382" t="str">
            <v>HOOD RIVER VINEYARDS</v>
          </cell>
          <cell r="C382" t="str">
            <v>4693 WESTWOOD DR</v>
          </cell>
          <cell r="D382" t="str">
            <v>HOOD RIVER</v>
          </cell>
          <cell r="E382" t="str">
            <v>OR</v>
          </cell>
          <cell r="F382" t="str">
            <v>970319741</v>
          </cell>
        </row>
        <row r="383">
          <cell r="A383" t="str">
            <v>354432</v>
          </cell>
          <cell r="B383" t="str">
            <v>HOODSPORT WINERY</v>
          </cell>
          <cell r="C383" t="str">
            <v>N 23501 HWY 101</v>
          </cell>
          <cell r="D383" t="str">
            <v>HOODSPORT</v>
          </cell>
          <cell r="E383" t="str">
            <v>WA</v>
          </cell>
          <cell r="F383" t="str">
            <v>985489731</v>
          </cell>
        </row>
        <row r="384">
          <cell r="A384" t="str">
            <v>365252</v>
          </cell>
          <cell r="B384" t="str">
            <v>HOP KILN WINERY</v>
          </cell>
          <cell r="C384" t="str">
            <v>6050 WESTSIDE RD</v>
          </cell>
          <cell r="D384" t="str">
            <v>HEALDSBURG</v>
          </cell>
          <cell r="E384" t="str">
            <v>CA</v>
          </cell>
          <cell r="F384" t="str">
            <v>954489416</v>
          </cell>
        </row>
        <row r="385">
          <cell r="A385" t="str">
            <v>070812</v>
          </cell>
          <cell r="B385" t="str">
            <v>HORIZON'S EDGE WINERY</v>
          </cell>
          <cell r="C385" t="str">
            <v>4530 E ZILLAH DR</v>
          </cell>
          <cell r="D385" t="str">
            <v>ZILLAH</v>
          </cell>
          <cell r="E385" t="str">
            <v>WA</v>
          </cell>
          <cell r="F385" t="str">
            <v>989539300</v>
          </cell>
        </row>
        <row r="386">
          <cell r="A386" t="str">
            <v>080196</v>
          </cell>
          <cell r="B386" t="str">
            <v>HORNELL BREWING CO., INC.</v>
          </cell>
          <cell r="C386" t="str">
            <v>5 DAKOTA DRIVE STE 2KO5</v>
          </cell>
          <cell r="D386" t="str">
            <v>LAKE SUCCESS</v>
          </cell>
          <cell r="E386" t="str">
            <v>NY</v>
          </cell>
          <cell r="F386" t="str">
            <v>11042</v>
          </cell>
        </row>
        <row r="387">
          <cell r="A387" t="str">
            <v>079441</v>
          </cell>
          <cell r="B387" t="str">
            <v>HORTON VINEYARDS</v>
          </cell>
          <cell r="C387" t="str">
            <v>6399 SPOTSWOOD TRAIL</v>
          </cell>
          <cell r="D387" t="str">
            <v>GORDONSVILLE</v>
          </cell>
          <cell r="E387" t="str">
            <v>VA</v>
          </cell>
          <cell r="F387" t="str">
            <v>229420000</v>
          </cell>
        </row>
        <row r="388">
          <cell r="A388" t="str">
            <v>070551</v>
          </cell>
          <cell r="B388" t="str">
            <v>HUDEPOHL-SCHOENLING BREWING COMPANY</v>
          </cell>
          <cell r="C388" t="str">
            <v>1625 CENTRAL PKWY</v>
          </cell>
          <cell r="D388" t="str">
            <v>CINCINNATI</v>
          </cell>
          <cell r="E388" t="str">
            <v>OH</v>
          </cell>
          <cell r="F388" t="str">
            <v>452140000</v>
          </cell>
        </row>
        <row r="389">
          <cell r="A389" t="str">
            <v>080448</v>
          </cell>
          <cell r="B389" t="str">
            <v>HUMES BREWING CO., INC.</v>
          </cell>
          <cell r="C389" t="str">
            <v>2775 CAVEDALE RD</v>
          </cell>
          <cell r="D389" t="str">
            <v>GLEN ELLEN</v>
          </cell>
          <cell r="E389" t="str">
            <v>CA</v>
          </cell>
          <cell r="F389" t="str">
            <v>95442</v>
          </cell>
        </row>
        <row r="390">
          <cell r="A390" t="str">
            <v>070168</v>
          </cell>
          <cell r="B390" t="str">
            <v>HUNTER HILL VINEYARDS</v>
          </cell>
          <cell r="C390" t="str">
            <v>2752 W MCMANAMON RD</v>
          </cell>
          <cell r="D390" t="str">
            <v>OTHELLO</v>
          </cell>
          <cell r="E390" t="str">
            <v>WA</v>
          </cell>
          <cell r="F390" t="str">
            <v>993449056</v>
          </cell>
        </row>
        <row r="391">
          <cell r="A391" t="str">
            <v>360315</v>
          </cell>
          <cell r="B391" t="str">
            <v>HUSCH VINEYARDS</v>
          </cell>
          <cell r="C391" t="str">
            <v>4400 HWY 128</v>
          </cell>
          <cell r="D391" t="str">
            <v>PHILO</v>
          </cell>
          <cell r="E391" t="str">
            <v>CA</v>
          </cell>
          <cell r="F391" t="str">
            <v>954660000</v>
          </cell>
        </row>
        <row r="392">
          <cell r="A392" t="str">
            <v>072303</v>
          </cell>
          <cell r="B392" t="str">
            <v>HYATT VINEYARDS</v>
          </cell>
          <cell r="C392" t="str">
            <v>2020 GILBERT RD</v>
          </cell>
          <cell r="D392" t="str">
            <v>ZILLAH</v>
          </cell>
          <cell r="E392" t="str">
            <v>WA</v>
          </cell>
          <cell r="F392" t="str">
            <v>989539766</v>
          </cell>
        </row>
        <row r="393">
          <cell r="A393" t="str">
            <v>079150</v>
          </cell>
          <cell r="B393" t="str">
            <v>ICE HARBOR BREWING COMPANY</v>
          </cell>
          <cell r="C393" t="str">
            <v>415 W COLUMBIA ST</v>
          </cell>
          <cell r="D393" t="str">
            <v>PASCO</v>
          </cell>
          <cell r="E393" t="str">
            <v>WA</v>
          </cell>
          <cell r="F393" t="str">
            <v>993010000</v>
          </cell>
        </row>
        <row r="394">
          <cell r="A394" t="str">
            <v>077099</v>
          </cell>
          <cell r="B394" t="str">
            <v>INDEPENDENT DISTRIBUTORS</v>
          </cell>
          <cell r="C394" t="str">
            <v>2210 PORT INDUSTRIAL RD</v>
          </cell>
          <cell r="D394" t="str">
            <v>ABERDEEN</v>
          </cell>
          <cell r="E394" t="str">
            <v>WA</v>
          </cell>
          <cell r="F394" t="str">
            <v>985200000</v>
          </cell>
        </row>
        <row r="395">
          <cell r="A395" t="str">
            <v>077155</v>
          </cell>
          <cell r="B395" t="str">
            <v>INDIA BEERS</v>
          </cell>
          <cell r="C395" t="str">
            <v>9011 EVERGREEN WAY #N044</v>
          </cell>
          <cell r="D395" t="str">
            <v>EVERETT</v>
          </cell>
          <cell r="E395" t="str">
            <v>WA</v>
          </cell>
          <cell r="F395" t="str">
            <v>982040000</v>
          </cell>
        </row>
        <row r="396">
          <cell r="A396" t="str">
            <v>080234</v>
          </cell>
          <cell r="B396" t="str">
            <v>INDIAN SPRINGS VINEYARDS</v>
          </cell>
          <cell r="C396" t="str">
            <v>16110 INDIAN SPRINGS ROAD</v>
          </cell>
          <cell r="D396" t="str">
            <v>PENN VALLEY</v>
          </cell>
          <cell r="E396" t="str">
            <v>CA</v>
          </cell>
          <cell r="F396" t="str">
            <v>959469358</v>
          </cell>
        </row>
        <row r="397">
          <cell r="A397" t="str">
            <v>366632</v>
          </cell>
          <cell r="B397" t="str">
            <v>IRON HORSE VINEYARDS</v>
          </cell>
          <cell r="C397" t="str">
            <v>9786 ROSS STATION RD</v>
          </cell>
          <cell r="D397" t="str">
            <v>SEBASTOPOL</v>
          </cell>
          <cell r="E397" t="str">
            <v>CA</v>
          </cell>
          <cell r="F397" t="str">
            <v>954722179</v>
          </cell>
        </row>
        <row r="398">
          <cell r="A398" t="str">
            <v>078867</v>
          </cell>
          <cell r="B398" t="str">
            <v>ISSAQUAH BREWHOUSE</v>
          </cell>
          <cell r="C398" t="str">
            <v>35 WEST SUNSET WAY STE C</v>
          </cell>
          <cell r="D398" t="str">
            <v>ISSAQUAH</v>
          </cell>
          <cell r="E398" t="str">
            <v>WA</v>
          </cell>
          <cell r="F398" t="str">
            <v>980270000</v>
          </cell>
        </row>
        <row r="399">
          <cell r="A399" t="str">
            <v>365408</v>
          </cell>
          <cell r="B399" t="str">
            <v>J LOHR WINERY</v>
          </cell>
          <cell r="C399" t="str">
            <v>1000 LENZEN AVENUE</v>
          </cell>
          <cell r="D399" t="str">
            <v>SAN JOSE</v>
          </cell>
          <cell r="E399" t="str">
            <v>CA</v>
          </cell>
          <cell r="F399" t="str">
            <v>951262796</v>
          </cell>
        </row>
        <row r="400">
          <cell r="A400" t="str">
            <v>081437</v>
          </cell>
          <cell r="B400" t="str">
            <v>J M CELLARS COMPANY</v>
          </cell>
          <cell r="C400" t="str">
            <v>3329 W LAURELHURST DR NE</v>
          </cell>
          <cell r="D400" t="str">
            <v>SEATTLE</v>
          </cell>
          <cell r="E400" t="str">
            <v>WA</v>
          </cell>
          <cell r="F400" t="str">
            <v>981055344</v>
          </cell>
        </row>
        <row r="401">
          <cell r="A401" t="str">
            <v>358293</v>
          </cell>
          <cell r="B401" t="str">
            <v>J PEDRONCELLI WINERY</v>
          </cell>
          <cell r="C401" t="str">
            <v>1220 CANYON RD</v>
          </cell>
          <cell r="D401" t="str">
            <v>GEYSERVILLE</v>
          </cell>
          <cell r="E401" t="str">
            <v>CA</v>
          </cell>
          <cell r="F401" t="str">
            <v>954410000</v>
          </cell>
        </row>
        <row r="402">
          <cell r="A402" t="str">
            <v>076742</v>
          </cell>
          <cell r="B402" t="str">
            <v>J WINE COMPANY</v>
          </cell>
          <cell r="C402" t="str">
            <v>11447 OLD REDWOOD HWY</v>
          </cell>
          <cell r="D402" t="str">
            <v>HEALDSBURG</v>
          </cell>
          <cell r="E402" t="str">
            <v>CA</v>
          </cell>
          <cell r="F402" t="str">
            <v>954480000</v>
          </cell>
        </row>
        <row r="403">
          <cell r="A403" t="str">
            <v>368988</v>
          </cell>
          <cell r="B403" t="str">
            <v>J. STONESTREET &amp; SONS</v>
          </cell>
          <cell r="C403" t="str">
            <v>4611 THOMAS RD</v>
          </cell>
          <cell r="D403" t="str">
            <v>HEALDSBURG</v>
          </cell>
          <cell r="E403" t="str">
            <v>CA</v>
          </cell>
          <cell r="F403" t="str">
            <v>954480000</v>
          </cell>
        </row>
        <row r="404">
          <cell r="A404" t="str">
            <v>075013</v>
          </cell>
          <cell r="B404" t="str">
            <v>JACOB LEINENKUGEL BREWING CO.</v>
          </cell>
          <cell r="C404" t="str">
            <v>1-3 JEFFERSON AVE</v>
          </cell>
          <cell r="D404" t="str">
            <v>CHIPPEWA FALLS</v>
          </cell>
          <cell r="E404" t="str">
            <v>WI</v>
          </cell>
          <cell r="F404" t="str">
            <v>547291319</v>
          </cell>
        </row>
        <row r="405">
          <cell r="A405" t="str">
            <v>080162</v>
          </cell>
          <cell r="B405" t="str">
            <v>JAMES ARTHUR FIELD WINE</v>
          </cell>
          <cell r="C405" t="str">
            <v>PO BOX 729</v>
          </cell>
          <cell r="D405" t="str">
            <v>ORINDA</v>
          </cell>
          <cell r="E405" t="str">
            <v>CA</v>
          </cell>
          <cell r="F405" t="str">
            <v>945494313</v>
          </cell>
        </row>
        <row r="406">
          <cell r="A406" t="str">
            <v>365708</v>
          </cell>
          <cell r="B406" t="str">
            <v>JANSEN DISTRIBUTING COMPANY, INC.</v>
          </cell>
          <cell r="C406" t="str">
            <v>415 RAILROAD AVE N</v>
          </cell>
          <cell r="D406" t="str">
            <v>ELLENSBURG</v>
          </cell>
          <cell r="E406" t="str">
            <v>WA</v>
          </cell>
          <cell r="F406" t="str">
            <v>989262764</v>
          </cell>
        </row>
        <row r="407">
          <cell r="A407" t="str">
            <v>081122</v>
          </cell>
          <cell r="B407" t="str">
            <v>JAPAN AMERICA BEVERAGE COMPANY</v>
          </cell>
          <cell r="C407" t="str">
            <v>820 ELM ST</v>
          </cell>
          <cell r="D407" t="str">
            <v>FOREST GROVE</v>
          </cell>
          <cell r="E407" t="str">
            <v>OR</v>
          </cell>
          <cell r="F407" t="str">
            <v>971160000</v>
          </cell>
        </row>
        <row r="408">
          <cell r="A408" t="str">
            <v>079875</v>
          </cell>
          <cell r="B408" t="str">
            <v>JARVIS VINEYARDS</v>
          </cell>
          <cell r="C408" t="str">
            <v>2970 MONTICELLO RD</v>
          </cell>
          <cell r="D408" t="str">
            <v>NAPA</v>
          </cell>
          <cell r="E408" t="str">
            <v>CA</v>
          </cell>
          <cell r="F408" t="str">
            <v>945580000</v>
          </cell>
        </row>
        <row r="409">
          <cell r="A409" t="str">
            <v>079745</v>
          </cell>
          <cell r="B409" t="str">
            <v>JEAN CLAUDE BOISSET WINES USA, INC.</v>
          </cell>
          <cell r="C409" t="str">
            <v>650 5TH ST #403</v>
          </cell>
          <cell r="D409" t="str">
            <v>SAN FRANCISCO</v>
          </cell>
          <cell r="E409" t="str">
            <v>CA</v>
          </cell>
          <cell r="F409" t="str">
            <v>941070000</v>
          </cell>
        </row>
        <row r="410">
          <cell r="A410" t="str">
            <v>079864</v>
          </cell>
          <cell r="B410" t="str">
            <v>JFC INTERNATIONAL INC</v>
          </cell>
          <cell r="C410" t="str">
            <v>PARK 234 BLDG B</v>
          </cell>
          <cell r="D410" t="str">
            <v>KENT</v>
          </cell>
          <cell r="E410" t="str">
            <v>WA</v>
          </cell>
          <cell r="F410" t="str">
            <v>980320000</v>
          </cell>
        </row>
        <row r="411">
          <cell r="A411" t="str">
            <v>360148</v>
          </cell>
          <cell r="B411" t="str">
            <v>JIM BEAM BRANDS CO.</v>
          </cell>
          <cell r="C411" t="str">
            <v>22281 CHIANTI RD</v>
          </cell>
          <cell r="D411" t="str">
            <v>GEYSERVILLE</v>
          </cell>
          <cell r="E411" t="str">
            <v>CA</v>
          </cell>
          <cell r="F411" t="str">
            <v>954410000</v>
          </cell>
        </row>
        <row r="412">
          <cell r="A412" t="str">
            <v>365415</v>
          </cell>
          <cell r="B412" t="str">
            <v>JORDAN VINEYARD &amp; WINERY</v>
          </cell>
          <cell r="C412" t="str">
            <v>1474 ALEXANDER VALLEY RD</v>
          </cell>
          <cell r="D412" t="str">
            <v>HEALDSBURG</v>
          </cell>
          <cell r="E412" t="str">
            <v>CA</v>
          </cell>
          <cell r="F412" t="str">
            <v>954480000</v>
          </cell>
        </row>
        <row r="413">
          <cell r="A413" t="str">
            <v>361007</v>
          </cell>
          <cell r="B413" t="str">
            <v>JOSEPH PHELPS VINEYARDS</v>
          </cell>
          <cell r="C413" t="str">
            <v>200 TAPLIN RD</v>
          </cell>
          <cell r="D413" t="str">
            <v>ST HELENA</v>
          </cell>
          <cell r="E413" t="str">
            <v>CA</v>
          </cell>
          <cell r="F413" t="str">
            <v>945740531</v>
          </cell>
        </row>
        <row r="414">
          <cell r="A414" t="str">
            <v>077641</v>
          </cell>
          <cell r="B414" t="str">
            <v>JUSTIN VINEYARDS &amp; WINERY</v>
          </cell>
          <cell r="C414" t="str">
            <v>11680 CHIMNEY ROCK RD</v>
          </cell>
          <cell r="D414" t="str">
            <v>PASO ROBLES</v>
          </cell>
          <cell r="E414" t="str">
            <v>CA</v>
          </cell>
          <cell r="F414" t="str">
            <v>934460000</v>
          </cell>
        </row>
        <row r="415">
          <cell r="A415" t="str">
            <v>081757</v>
          </cell>
          <cell r="B415" t="str">
            <v>K &amp; L BEVERAGE COMPANY LLC</v>
          </cell>
          <cell r="C415" t="str">
            <v>2501 E VALLEY RD #150</v>
          </cell>
          <cell r="D415" t="str">
            <v>RENTON</v>
          </cell>
          <cell r="E415" t="str">
            <v>WA</v>
          </cell>
          <cell r="F415" t="str">
            <v>98055</v>
          </cell>
        </row>
        <row r="416">
          <cell r="A416" t="str">
            <v>080171</v>
          </cell>
          <cell r="B416" t="str">
            <v>K &amp; L DISTRIBUTORS</v>
          </cell>
          <cell r="C416" t="str">
            <v>2501 E VALLEY RD STE 100</v>
          </cell>
          <cell r="D416" t="str">
            <v>RENTON</v>
          </cell>
          <cell r="E416" t="str">
            <v>WA</v>
          </cell>
          <cell r="F416" t="str">
            <v>980550000</v>
          </cell>
        </row>
        <row r="417">
          <cell r="A417" t="str">
            <v>073200</v>
          </cell>
          <cell r="B417" t="str">
            <v>K &amp; M IMPORTS</v>
          </cell>
          <cell r="C417" t="str">
            <v>6541 5TH PL S</v>
          </cell>
          <cell r="D417" t="str">
            <v>SEATTLE</v>
          </cell>
          <cell r="E417" t="str">
            <v>WA</v>
          </cell>
          <cell r="F417" t="str">
            <v>981083435</v>
          </cell>
        </row>
        <row r="418">
          <cell r="A418" t="str">
            <v>074329</v>
          </cell>
          <cell r="B418" t="str">
            <v>K &amp; T DISTRIBUTING</v>
          </cell>
          <cell r="C418" t="str">
            <v>2520 CRITES ST SW</v>
          </cell>
          <cell r="D418" t="str">
            <v>TUMWATER</v>
          </cell>
          <cell r="E418" t="str">
            <v>WA</v>
          </cell>
          <cell r="F418" t="str">
            <v>985026135</v>
          </cell>
        </row>
        <row r="419">
          <cell r="A419" t="str">
            <v>081673</v>
          </cell>
          <cell r="B419" t="str">
            <v>KALAMAR WINERY</v>
          </cell>
          <cell r="C419" t="str">
            <v>6401 S ISLAND DR</v>
          </cell>
          <cell r="D419" t="str">
            <v>BONNEY LAKE</v>
          </cell>
          <cell r="E419" t="str">
            <v>WA</v>
          </cell>
          <cell r="F419" t="str">
            <v>98390</v>
          </cell>
        </row>
        <row r="420">
          <cell r="A420" t="str">
            <v>369709</v>
          </cell>
          <cell r="B420" t="str">
            <v>KALIN CELLARS</v>
          </cell>
          <cell r="C420" t="str">
            <v>61 GALLI DRIVE</v>
          </cell>
          <cell r="D420" t="str">
            <v>NOVATO</v>
          </cell>
          <cell r="E420" t="str">
            <v>CA</v>
          </cell>
          <cell r="F420" t="str">
            <v>949470000</v>
          </cell>
        </row>
        <row r="421">
          <cell r="A421" t="str">
            <v>369632</v>
          </cell>
          <cell r="B421" t="str">
            <v>KARLY WINES</v>
          </cell>
          <cell r="C421" t="str">
            <v>11076 BELL RD</v>
          </cell>
          <cell r="D421" t="str">
            <v>PLYMOUTH</v>
          </cell>
          <cell r="E421" t="str">
            <v>CA</v>
          </cell>
          <cell r="F421" t="str">
            <v>956690000</v>
          </cell>
        </row>
        <row r="422">
          <cell r="A422" t="str">
            <v>080126</v>
          </cell>
          <cell r="B422" t="str">
            <v>KAROLINA IMPORTS</v>
          </cell>
          <cell r="C422" t="str">
            <v>341 FRONT AVE SW</v>
          </cell>
          <cell r="D422" t="str">
            <v>CASTLE ROCK</v>
          </cell>
          <cell r="E422" t="str">
            <v>WA</v>
          </cell>
          <cell r="F422" t="str">
            <v>986110000</v>
          </cell>
        </row>
        <row r="423">
          <cell r="A423" t="str">
            <v>079899</v>
          </cell>
          <cell r="B423" t="str">
            <v>KATHRYN KENNEDY WINERY</v>
          </cell>
          <cell r="C423" t="str">
            <v>13180 PIERCE RD</v>
          </cell>
          <cell r="D423" t="str">
            <v>SARATOGA</v>
          </cell>
          <cell r="E423" t="str">
            <v>CA</v>
          </cell>
          <cell r="F423" t="str">
            <v>950704212</v>
          </cell>
        </row>
        <row r="424">
          <cell r="A424" t="str">
            <v>078130</v>
          </cell>
          <cell r="B424" t="str">
            <v>KAUTZ VINEYARDS INC.</v>
          </cell>
          <cell r="C424" t="str">
            <v>1894 SIX MILE RD</v>
          </cell>
          <cell r="D424" t="str">
            <v>MURPHYS</v>
          </cell>
          <cell r="E424" t="str">
            <v>CA</v>
          </cell>
          <cell r="F424" t="str">
            <v>952477299</v>
          </cell>
        </row>
        <row r="425">
          <cell r="A425" t="str">
            <v>082148</v>
          </cell>
          <cell r="B425" t="str">
            <v>KEN WRIGHT CELLARS</v>
          </cell>
          <cell r="C425" t="str">
            <v>236 N KUTCH ST</v>
          </cell>
          <cell r="D425" t="str">
            <v>CARLTON</v>
          </cell>
          <cell r="E425" t="str">
            <v>OR</v>
          </cell>
          <cell r="F425" t="str">
            <v>97111</v>
          </cell>
        </row>
        <row r="426">
          <cell r="A426" t="str">
            <v>368959</v>
          </cell>
          <cell r="B426" t="str">
            <v>KENDALL-JACKSON VINEYARDS &amp; WINERY</v>
          </cell>
          <cell r="C426" t="str">
            <v>600 MATTHEWS RD</v>
          </cell>
          <cell r="D426" t="str">
            <v>LAKEPORT</v>
          </cell>
          <cell r="E426" t="str">
            <v>CA</v>
          </cell>
          <cell r="F426" t="str">
            <v>941111021</v>
          </cell>
        </row>
        <row r="427">
          <cell r="A427" t="str">
            <v>082312</v>
          </cell>
          <cell r="B427" t="str">
            <v>KENT RASMUSSEN WINERY</v>
          </cell>
          <cell r="C427" t="str">
            <v>2125 CUTTINGS WHARF RD</v>
          </cell>
          <cell r="D427" t="str">
            <v>NAPA</v>
          </cell>
          <cell r="E427" t="str">
            <v>CA</v>
          </cell>
          <cell r="F427" t="str">
            <v>94559</v>
          </cell>
        </row>
        <row r="428">
          <cell r="A428" t="str">
            <v>071836</v>
          </cell>
          <cell r="B428" t="str">
            <v>KESSLER BREWING COMPANY</v>
          </cell>
          <cell r="C428" t="str">
            <v>1439 HARRIS ST</v>
          </cell>
          <cell r="D428" t="str">
            <v>HELENA</v>
          </cell>
          <cell r="E428" t="str">
            <v>MT</v>
          </cell>
          <cell r="F428" t="str">
            <v>596010000</v>
          </cell>
        </row>
        <row r="429">
          <cell r="A429" t="str">
            <v>081473</v>
          </cell>
          <cell r="B429" t="str">
            <v>KESTREL VINTNERS</v>
          </cell>
          <cell r="C429" t="str">
            <v>2890 LEE RD</v>
          </cell>
          <cell r="D429" t="str">
            <v>PROSSER</v>
          </cell>
          <cell r="E429" t="str">
            <v>WA</v>
          </cell>
          <cell r="F429" t="str">
            <v>993505520</v>
          </cell>
        </row>
        <row r="430">
          <cell r="A430" t="str">
            <v>078135</v>
          </cell>
          <cell r="B430" t="str">
            <v>KING ESTATE WINERY, INC.</v>
          </cell>
          <cell r="C430" t="str">
            <v>80854 TERRITORIAL HWY</v>
          </cell>
          <cell r="D430" t="str">
            <v>EUGENE</v>
          </cell>
          <cell r="E430" t="str">
            <v>OR</v>
          </cell>
          <cell r="F430" t="str">
            <v>974059715</v>
          </cell>
        </row>
        <row r="431">
          <cell r="A431" t="str">
            <v>368296</v>
          </cell>
          <cell r="B431" t="str">
            <v>KIONA VINEYARDS WINERY</v>
          </cell>
          <cell r="C431" t="str">
            <v>44612 N SUNSET PR NE</v>
          </cell>
          <cell r="D431" t="str">
            <v>BENTON CITY</v>
          </cell>
          <cell r="E431" t="str">
            <v>WA</v>
          </cell>
          <cell r="F431" t="str">
            <v>993200000</v>
          </cell>
        </row>
        <row r="432">
          <cell r="A432" t="str">
            <v>081772</v>
          </cell>
          <cell r="B432" t="str">
            <v>KIRKLAND RANCH LLC</v>
          </cell>
          <cell r="C432" t="str">
            <v>ONE KIRKLAND RANCH RD</v>
          </cell>
          <cell r="D432" t="str">
            <v>NAPA</v>
          </cell>
          <cell r="E432" t="str">
            <v>CA</v>
          </cell>
          <cell r="F432" t="str">
            <v>945580000</v>
          </cell>
        </row>
        <row r="433">
          <cell r="A433" t="str">
            <v>365563</v>
          </cell>
          <cell r="B433" t="str">
            <v>KISTLER VINEYARDS</v>
          </cell>
          <cell r="C433" t="str">
            <v>4707 VINE HILL RD</v>
          </cell>
          <cell r="D433" t="str">
            <v>SEBASTOPOL</v>
          </cell>
          <cell r="E433" t="str">
            <v>CA</v>
          </cell>
          <cell r="F433" t="str">
            <v>954720000</v>
          </cell>
        </row>
        <row r="434">
          <cell r="A434" t="str">
            <v>358905</v>
          </cell>
          <cell r="B434" t="str">
            <v>KLEIN FAMILY VINTNERS</v>
          </cell>
          <cell r="C434" t="str">
            <v>11455 OLD REDWOOD HWY</v>
          </cell>
          <cell r="D434" t="str">
            <v>HEALDSBURG</v>
          </cell>
          <cell r="E434" t="str">
            <v>CA</v>
          </cell>
          <cell r="F434" t="str">
            <v>954489523</v>
          </cell>
        </row>
        <row r="435">
          <cell r="A435" t="str">
            <v>079358</v>
          </cell>
          <cell r="B435" t="str">
            <v>KLICKITAT CANYON WINERY</v>
          </cell>
          <cell r="C435" t="str">
            <v>6 LYLE-SNOWDEN RD</v>
          </cell>
          <cell r="D435" t="str">
            <v>LYLE</v>
          </cell>
          <cell r="E435" t="str">
            <v>WA</v>
          </cell>
          <cell r="F435" t="str">
            <v>986350000</v>
          </cell>
        </row>
        <row r="436">
          <cell r="A436" t="str">
            <v>081510</v>
          </cell>
          <cell r="B436" t="str">
            <v>KNIPPRATH CELLARS</v>
          </cell>
          <cell r="C436" t="str">
            <v>5634 E COMMERCE AVE</v>
          </cell>
          <cell r="D436" t="str">
            <v>SPOKANE</v>
          </cell>
          <cell r="E436" t="str">
            <v>WA</v>
          </cell>
          <cell r="F436" t="str">
            <v>992120000</v>
          </cell>
        </row>
        <row r="437">
          <cell r="A437" t="str">
            <v>076862</v>
          </cell>
          <cell r="B437" t="str">
            <v>KOHNAN INC.</v>
          </cell>
          <cell r="C437" t="str">
            <v>ONE EXECUTIVE WY</v>
          </cell>
          <cell r="D437" t="str">
            <v>NAPA</v>
          </cell>
          <cell r="E437" t="str">
            <v>CA</v>
          </cell>
          <cell r="F437" t="str">
            <v>945580000</v>
          </cell>
        </row>
        <row r="438">
          <cell r="A438" t="str">
            <v>080553</v>
          </cell>
          <cell r="B438" t="str">
            <v>KORYO BREWERY COMPANY</v>
          </cell>
          <cell r="C438" t="str">
            <v>11512 AIRPORT RD</v>
          </cell>
          <cell r="D438" t="str">
            <v>EVERETT</v>
          </cell>
          <cell r="E438" t="str">
            <v>WA</v>
          </cell>
          <cell r="F438" t="str">
            <v>982040000</v>
          </cell>
        </row>
        <row r="439">
          <cell r="A439" t="str">
            <v>076930</v>
          </cell>
          <cell r="B439" t="str">
            <v>KRAMER VINEYARDS</v>
          </cell>
          <cell r="C439" t="str">
            <v>26830 NW OLSON RD</v>
          </cell>
          <cell r="D439" t="str">
            <v>GASTON</v>
          </cell>
          <cell r="E439" t="str">
            <v>OR</v>
          </cell>
          <cell r="F439" t="str">
            <v>971198039</v>
          </cell>
        </row>
        <row r="440">
          <cell r="A440" t="str">
            <v>076944</v>
          </cell>
          <cell r="B440" t="str">
            <v>KUNDE ESTATE WINERY</v>
          </cell>
          <cell r="C440" t="str">
            <v>10155 SONOMA HWY</v>
          </cell>
          <cell r="D440" t="str">
            <v>KENWOOD</v>
          </cell>
          <cell r="E440" t="str">
            <v>CA</v>
          </cell>
          <cell r="F440" t="str">
            <v>954520000</v>
          </cell>
        </row>
        <row r="441">
          <cell r="A441" t="str">
            <v>080333</v>
          </cell>
          <cell r="B441" t="str">
            <v>KYSELA PERE ET FILS LTD</v>
          </cell>
          <cell r="C441" t="str">
            <v>350 CHESTNUT GROVE RD</v>
          </cell>
          <cell r="D441" t="str">
            <v>WINCHESTER</v>
          </cell>
          <cell r="E441" t="str">
            <v>VA</v>
          </cell>
          <cell r="F441" t="str">
            <v>22603</v>
          </cell>
        </row>
        <row r="442">
          <cell r="A442" t="str">
            <v>074375</v>
          </cell>
          <cell r="B442" t="str">
            <v>LA CONNER BREWING COMPANY</v>
          </cell>
          <cell r="C442" t="str">
            <v>117 S 1ST ST</v>
          </cell>
          <cell r="D442" t="str">
            <v>LA CONNER</v>
          </cell>
          <cell r="E442" t="str">
            <v>WA</v>
          </cell>
          <cell r="F442" t="str">
            <v>982570000</v>
          </cell>
        </row>
        <row r="443">
          <cell r="A443" t="str">
            <v>080019</v>
          </cell>
          <cell r="B443" t="str">
            <v>LA GARZA CELLARS</v>
          </cell>
          <cell r="C443" t="str">
            <v>491 WINERY LN</v>
          </cell>
          <cell r="D443" t="str">
            <v>ROSEBURG</v>
          </cell>
          <cell r="E443" t="str">
            <v>OR</v>
          </cell>
          <cell r="F443" t="str">
            <v>974709365</v>
          </cell>
        </row>
        <row r="444">
          <cell r="A444" t="str">
            <v>073207</v>
          </cell>
          <cell r="B444" t="str">
            <v>LA JOTA VINEYARD CO.</v>
          </cell>
          <cell r="C444" t="str">
            <v>1102 LAS POSADAS RD</v>
          </cell>
          <cell r="D444" t="str">
            <v>ANGWIN</v>
          </cell>
          <cell r="E444" t="str">
            <v>CA</v>
          </cell>
          <cell r="F444" t="str">
            <v>945080000</v>
          </cell>
        </row>
        <row r="445">
          <cell r="A445" t="str">
            <v>082086</v>
          </cell>
          <cell r="B445" t="str">
            <v>LA ROCCA VINEYARDS</v>
          </cell>
          <cell r="C445" t="str">
            <v>12360 DOE MILL RD</v>
          </cell>
          <cell r="D445" t="str">
            <v>FOREST RANCH</v>
          </cell>
          <cell r="E445" t="str">
            <v>CA</v>
          </cell>
          <cell r="F445" t="str">
            <v>95942</v>
          </cell>
        </row>
        <row r="446">
          <cell r="A446" t="str">
            <v>080335</v>
          </cell>
          <cell r="B446" t="str">
            <v>LA SIRENA WINES</v>
          </cell>
          <cell r="C446" t="str">
            <v>3520 EVEY RD</v>
          </cell>
          <cell r="D446" t="str">
            <v>CALISTOGA</v>
          </cell>
          <cell r="E446" t="str">
            <v>CA</v>
          </cell>
          <cell r="F446" t="str">
            <v>945150000</v>
          </cell>
        </row>
        <row r="447">
          <cell r="A447" t="str">
            <v>364597</v>
          </cell>
          <cell r="B447" t="str">
            <v>LAMBERT BRIDGE</v>
          </cell>
          <cell r="C447" t="str">
            <v>4085 W DRY CREEK RD</v>
          </cell>
          <cell r="D447" t="str">
            <v>HEALDSBURG</v>
          </cell>
          <cell r="E447" t="str">
            <v>CA</v>
          </cell>
          <cell r="F447" t="str">
            <v>954489117</v>
          </cell>
        </row>
        <row r="448">
          <cell r="A448" t="str">
            <v>075114</v>
          </cell>
          <cell r="B448" t="str">
            <v>LAMBORN FAMILY WINE COMPANY, LLC</v>
          </cell>
          <cell r="C448" t="str">
            <v>7830-40 ST HELENA HWY</v>
          </cell>
          <cell r="D448" t="str">
            <v>OAKVILLE</v>
          </cell>
          <cell r="E448" t="str">
            <v>CA</v>
          </cell>
          <cell r="F448" t="str">
            <v>945620000</v>
          </cell>
        </row>
        <row r="449">
          <cell r="A449" t="str">
            <v>364098</v>
          </cell>
          <cell r="B449" t="str">
            <v>LANDMARK VINEYARDS</v>
          </cell>
          <cell r="C449" t="str">
            <v>101 ADOBE CANYON RD</v>
          </cell>
          <cell r="D449" t="str">
            <v>KENWOOD</v>
          </cell>
          <cell r="E449" t="str">
            <v>CA</v>
          </cell>
          <cell r="F449" t="str">
            <v>954529004</v>
          </cell>
        </row>
        <row r="450">
          <cell r="A450" t="str">
            <v>080937</v>
          </cell>
          <cell r="B450" t="str">
            <v>LANE TANNER WINERY</v>
          </cell>
          <cell r="C450" t="str">
            <v>2717 AVIATION WAY</v>
          </cell>
          <cell r="D450" t="str">
            <v>SANTA MARIA</v>
          </cell>
          <cell r="E450" t="str">
            <v>CA</v>
          </cell>
          <cell r="F450" t="str">
            <v>934550000</v>
          </cell>
        </row>
        <row r="451">
          <cell r="A451" t="str">
            <v>080860</v>
          </cell>
          <cell r="B451" t="str">
            <v>LANG &amp; REED WINE COMPANY</v>
          </cell>
          <cell r="C451" t="str">
            <v>1961 VINEYARD AVE</v>
          </cell>
          <cell r="D451" t="str">
            <v>ST HELENA</v>
          </cell>
          <cell r="E451" t="str">
            <v>CA</v>
          </cell>
          <cell r="F451" t="str">
            <v>945940662</v>
          </cell>
        </row>
        <row r="452">
          <cell r="A452" t="str">
            <v>078790</v>
          </cell>
          <cell r="B452" t="str">
            <v>LANG CREEK BREWERY</v>
          </cell>
          <cell r="C452" t="str">
            <v>655 LANG CREEK RD</v>
          </cell>
          <cell r="D452" t="str">
            <v>MARION</v>
          </cell>
          <cell r="E452" t="str">
            <v>MT</v>
          </cell>
          <cell r="F452" t="str">
            <v>599250000</v>
          </cell>
        </row>
        <row r="453">
          <cell r="A453" t="str">
            <v>081842</v>
          </cell>
          <cell r="B453" t="str">
            <v>LANG WINES</v>
          </cell>
          <cell r="C453" t="str">
            <v>120 GARNER DR</v>
          </cell>
          <cell r="D453" t="str">
            <v>NOVATO</v>
          </cell>
          <cell r="E453" t="str">
            <v>CA</v>
          </cell>
          <cell r="F453" t="str">
            <v>949470000</v>
          </cell>
        </row>
        <row r="454">
          <cell r="A454" t="str">
            <v>074572</v>
          </cell>
          <cell r="B454" t="str">
            <v>LANGE WINERY</v>
          </cell>
          <cell r="C454" t="str">
            <v>18380 NE BUENA VISTA</v>
          </cell>
          <cell r="D454" t="str">
            <v>DUNDEE</v>
          </cell>
          <cell r="E454" t="str">
            <v>OR</v>
          </cell>
          <cell r="F454" t="str">
            <v>971159104</v>
          </cell>
        </row>
        <row r="455">
          <cell r="A455" t="str">
            <v>368342</v>
          </cell>
          <cell r="B455" t="str">
            <v>LATAH CREEK WINE CELLARS</v>
          </cell>
          <cell r="C455" t="str">
            <v>13030 E INDIANA AVE</v>
          </cell>
          <cell r="D455" t="str">
            <v>SPOKANE</v>
          </cell>
          <cell r="E455" t="str">
            <v>WA</v>
          </cell>
          <cell r="F455" t="str">
            <v>992161118</v>
          </cell>
        </row>
        <row r="456">
          <cell r="A456" t="str">
            <v>079671</v>
          </cell>
          <cell r="B456" t="str">
            <v>LATITUDES WINE COMPANY</v>
          </cell>
          <cell r="C456" t="str">
            <v>2717 AVIATION WAY  STE C1-12</v>
          </cell>
          <cell r="D456" t="str">
            <v>SANTA MARIA</v>
          </cell>
          <cell r="E456" t="str">
            <v>CA</v>
          </cell>
          <cell r="F456" t="str">
            <v>934551511</v>
          </cell>
        </row>
        <row r="457">
          <cell r="A457" t="str">
            <v>072300</v>
          </cell>
          <cell r="B457" t="str">
            <v>LATROBE BREWING COMPANY LLC</v>
          </cell>
          <cell r="C457" t="str">
            <v>119 JEFFERSON ST</v>
          </cell>
          <cell r="D457" t="str">
            <v>LATROBE</v>
          </cell>
          <cell r="E457" t="str">
            <v>PA</v>
          </cell>
          <cell r="F457" t="str">
            <v>156500000</v>
          </cell>
        </row>
        <row r="458">
          <cell r="A458" t="str">
            <v>072224</v>
          </cell>
          <cell r="B458" t="str">
            <v>LAUREL GLEN VINEYARD</v>
          </cell>
          <cell r="C458" t="str">
            <v>PO BOX 548</v>
          </cell>
          <cell r="D458" t="str">
            <v>GLEN ELLEN</v>
          </cell>
          <cell r="E458" t="str">
            <v>CA</v>
          </cell>
          <cell r="F458" t="str">
            <v>954420000</v>
          </cell>
        </row>
        <row r="459">
          <cell r="A459" t="str">
            <v>073250</v>
          </cell>
          <cell r="B459" t="str">
            <v>LAUREL RIDGE WINERY</v>
          </cell>
          <cell r="C459" t="str">
            <v>46350 NW DAVID HILL RD</v>
          </cell>
          <cell r="D459" t="str">
            <v>FOREST GROVE</v>
          </cell>
          <cell r="E459" t="str">
            <v>OR</v>
          </cell>
          <cell r="F459" t="str">
            <v>971160000</v>
          </cell>
        </row>
        <row r="460">
          <cell r="A460" t="str">
            <v>080466</v>
          </cell>
          <cell r="B460" t="str">
            <v>LAVELLE VINEYARDS</v>
          </cell>
          <cell r="C460" t="str">
            <v>89697 SHEFFLER ROAD</v>
          </cell>
          <cell r="D460" t="str">
            <v>ELMIRA</v>
          </cell>
          <cell r="E460" t="str">
            <v>OR</v>
          </cell>
          <cell r="F460" t="str">
            <v>974370000</v>
          </cell>
        </row>
        <row r="461">
          <cell r="A461" t="str">
            <v>080739</v>
          </cell>
          <cell r="B461" t="str">
            <v>LAZY CREEK VINEYARDS</v>
          </cell>
          <cell r="C461" t="str">
            <v>4610 HWY 128</v>
          </cell>
          <cell r="D461" t="str">
            <v>PHILO</v>
          </cell>
          <cell r="E461" t="str">
            <v>CA</v>
          </cell>
          <cell r="F461" t="str">
            <v>954660000</v>
          </cell>
        </row>
        <row r="462">
          <cell r="A462" t="str">
            <v>368614</v>
          </cell>
          <cell r="B462" t="str">
            <v>L'ECOLE NO 41</v>
          </cell>
          <cell r="C462" t="str">
            <v>41 LOWDEN SCHOOL RD</v>
          </cell>
          <cell r="D462" t="str">
            <v>LOWDEN</v>
          </cell>
          <cell r="E462" t="str">
            <v>WA</v>
          </cell>
          <cell r="F462" t="str">
            <v>993600000</v>
          </cell>
        </row>
        <row r="463">
          <cell r="A463" t="str">
            <v>074862</v>
          </cell>
          <cell r="B463" t="str">
            <v>LEEWARD WINERY</v>
          </cell>
          <cell r="C463" t="str">
            <v>2784 JOHNSON DR</v>
          </cell>
          <cell r="D463" t="str">
            <v>VENTURA</v>
          </cell>
          <cell r="E463" t="str">
            <v>CA</v>
          </cell>
          <cell r="F463" t="str">
            <v>930030000</v>
          </cell>
        </row>
        <row r="464">
          <cell r="A464" t="str">
            <v>363258</v>
          </cell>
          <cell r="B464" t="str">
            <v>LEONETTI CELLAR</v>
          </cell>
          <cell r="C464" t="str">
            <v>1321 SCHOOL AVE</v>
          </cell>
          <cell r="D464" t="str">
            <v>WALLA WALLA</v>
          </cell>
          <cell r="E464" t="str">
            <v>WA</v>
          </cell>
          <cell r="F464" t="str">
            <v>993629345</v>
          </cell>
        </row>
        <row r="465">
          <cell r="A465" t="str">
            <v>079069</v>
          </cell>
          <cell r="B465" t="str">
            <v>LEVECKE CORPORATION</v>
          </cell>
          <cell r="C465" t="str">
            <v>1491 SANTA FE DR</v>
          </cell>
          <cell r="D465" t="str">
            <v>TUSTIN</v>
          </cell>
          <cell r="E465" t="str">
            <v>CA</v>
          </cell>
          <cell r="F465" t="str">
            <v>927806401</v>
          </cell>
        </row>
        <row r="466">
          <cell r="A466" t="str">
            <v>080695</v>
          </cell>
          <cell r="B466" t="str">
            <v>LEWIS CELLARS</v>
          </cell>
          <cell r="C466" t="str">
            <v>7830-40 ST HELENA HWY</v>
          </cell>
          <cell r="D466" t="str">
            <v>OAKVILLE</v>
          </cell>
          <cell r="E466" t="str">
            <v>CA</v>
          </cell>
          <cell r="F466" t="str">
            <v>94562</v>
          </cell>
        </row>
        <row r="467">
          <cell r="A467" t="str">
            <v>076918</v>
          </cell>
          <cell r="B467" t="str">
            <v>LIFE FORCE NATURALS/LIFE FORCE HONEY &amp; WINERY</v>
          </cell>
          <cell r="C467" t="str">
            <v>1193 SADDLERIDGE RD</v>
          </cell>
          <cell r="D467" t="str">
            <v>MOSCOW</v>
          </cell>
          <cell r="E467" t="str">
            <v>ID</v>
          </cell>
          <cell r="F467" t="str">
            <v>838438751</v>
          </cell>
        </row>
        <row r="468">
          <cell r="A468" t="str">
            <v>080882</v>
          </cell>
          <cell r="B468" t="str">
            <v>LIMERICK LANE CELLARS</v>
          </cell>
          <cell r="C468" t="str">
            <v>1023 LIMERICK LN</v>
          </cell>
          <cell r="D468" t="str">
            <v>HEALDSBURG</v>
          </cell>
          <cell r="E468" t="str">
            <v>CA</v>
          </cell>
          <cell r="F468" t="str">
            <v>954489537</v>
          </cell>
        </row>
        <row r="469">
          <cell r="A469" t="str">
            <v>081828</v>
          </cell>
          <cell r="B469" t="str">
            <v>LINCOURT VINEYARDS</v>
          </cell>
          <cell r="C469" t="str">
            <v>343 N REFUGIO RD</v>
          </cell>
          <cell r="D469" t="str">
            <v>SANTA YNEZ</v>
          </cell>
          <cell r="E469" t="str">
            <v>CA</v>
          </cell>
          <cell r="F469" t="str">
            <v>934609302</v>
          </cell>
        </row>
        <row r="470">
          <cell r="A470" t="str">
            <v>082239</v>
          </cell>
          <cell r="B470" t="str">
            <v>LIPARITA WINE CO, INC</v>
          </cell>
          <cell r="C470" t="str">
            <v>285 LYNCH ROAD</v>
          </cell>
          <cell r="D470" t="str">
            <v>NAPA</v>
          </cell>
          <cell r="E470" t="str">
            <v>CA</v>
          </cell>
          <cell r="F470" t="str">
            <v>94558</v>
          </cell>
        </row>
        <row r="471">
          <cell r="A471" t="str">
            <v>081402</v>
          </cell>
          <cell r="B471" t="str">
            <v>LITTORAI WINES</v>
          </cell>
          <cell r="C471" t="str">
            <v>1985 VINEYARD AVE</v>
          </cell>
          <cell r="D471" t="str">
            <v>ST HELENA</v>
          </cell>
          <cell r="E471" t="str">
            <v>CA</v>
          </cell>
          <cell r="F471" t="str">
            <v>94574</v>
          </cell>
        </row>
        <row r="472">
          <cell r="A472" t="str">
            <v>076594</v>
          </cell>
          <cell r="B472" t="str">
            <v>LLANO ESTACADO WINERY</v>
          </cell>
          <cell r="C472" t="str">
            <v>FM 1585 3.2 MI E OF U S 87 S</v>
          </cell>
          <cell r="D472" t="str">
            <v>LUBBOCK</v>
          </cell>
          <cell r="E472" t="str">
            <v>TX</v>
          </cell>
          <cell r="F472" t="str">
            <v>794040000</v>
          </cell>
        </row>
        <row r="473">
          <cell r="A473" t="str">
            <v>077391</v>
          </cell>
          <cell r="B473" t="str">
            <v>LOCKWOOD VINEYARD</v>
          </cell>
          <cell r="C473" t="str">
            <v>59020 PARIS VALLEY RD</v>
          </cell>
          <cell r="D473" t="str">
            <v>SAN LUCAS</v>
          </cell>
          <cell r="E473" t="str">
            <v>CA</v>
          </cell>
          <cell r="F473" t="str">
            <v>939540000</v>
          </cell>
        </row>
        <row r="474">
          <cell r="A474" t="str">
            <v>079135</v>
          </cell>
          <cell r="B474" t="str">
            <v>LOLONIS</v>
          </cell>
          <cell r="C474" t="str">
            <v>1905 ROAD D</v>
          </cell>
          <cell r="D474" t="str">
            <v>REDWOOD VALLEY</v>
          </cell>
          <cell r="E474" t="str">
            <v>CA</v>
          </cell>
          <cell r="F474" t="str">
            <v>954700000</v>
          </cell>
        </row>
        <row r="475">
          <cell r="A475" t="str">
            <v>364437</v>
          </cell>
          <cell r="B475" t="str">
            <v>LONG VINEYARDS</v>
          </cell>
          <cell r="C475" t="str">
            <v>1535 SAGE CANYON DR</v>
          </cell>
          <cell r="D475" t="str">
            <v>ST HELENA</v>
          </cell>
          <cell r="E475" t="str">
            <v>CA</v>
          </cell>
          <cell r="F475" t="str">
            <v>945740000</v>
          </cell>
        </row>
        <row r="476">
          <cell r="A476" t="str">
            <v>077632</v>
          </cell>
          <cell r="B476" t="str">
            <v>LOPEZ ISLAND VINEYARDS</v>
          </cell>
          <cell r="C476" t="str">
            <v>724 B FISHERMAN BAY RD</v>
          </cell>
          <cell r="D476" t="str">
            <v>LOPEZ ISLAND</v>
          </cell>
          <cell r="E476" t="str">
            <v>WA</v>
          </cell>
          <cell r="F476" t="str">
            <v>982619553</v>
          </cell>
        </row>
        <row r="477">
          <cell r="A477" t="str">
            <v>080438</v>
          </cell>
          <cell r="B477" t="str">
            <v>LOST COAST BREWERY &amp; CAFE</v>
          </cell>
          <cell r="C477" t="str">
            <v>123 WEST THIRD ST</v>
          </cell>
          <cell r="D477" t="str">
            <v>EUREKA</v>
          </cell>
          <cell r="E477" t="str">
            <v>CA</v>
          </cell>
          <cell r="F477" t="str">
            <v>955010000</v>
          </cell>
        </row>
        <row r="478">
          <cell r="A478" t="str">
            <v>081359</v>
          </cell>
          <cell r="B478" t="str">
            <v>LOST FALLS BREWING</v>
          </cell>
          <cell r="C478" t="str">
            <v>3988 ARROW CT #216</v>
          </cell>
          <cell r="D478" t="str">
            <v>KETTLE FALLS</v>
          </cell>
          <cell r="E478" t="str">
            <v>WA</v>
          </cell>
          <cell r="F478" t="str">
            <v>991410000</v>
          </cell>
        </row>
        <row r="479">
          <cell r="A479" t="str">
            <v>366400</v>
          </cell>
          <cell r="B479" t="str">
            <v>LOST MOUNTAIN WINERY</v>
          </cell>
          <cell r="C479" t="str">
            <v>3174 LOST MOUNTAIN RD</v>
          </cell>
          <cell r="D479" t="str">
            <v>SEQUIM</v>
          </cell>
          <cell r="E479" t="str">
            <v>WA</v>
          </cell>
          <cell r="F479" t="str">
            <v>983829229</v>
          </cell>
        </row>
        <row r="480">
          <cell r="A480" t="str">
            <v>356972</v>
          </cell>
          <cell r="B480" t="str">
            <v>LOUIS M MARTINI</v>
          </cell>
          <cell r="C480" t="str">
            <v>254 ST HELENA HWY S</v>
          </cell>
          <cell r="D480" t="str">
            <v>ST HELENA</v>
          </cell>
          <cell r="E480" t="str">
            <v>CA</v>
          </cell>
          <cell r="F480" t="str">
            <v>945742203</v>
          </cell>
        </row>
        <row r="481">
          <cell r="A481" t="str">
            <v>080799</v>
          </cell>
          <cell r="B481" t="str">
            <v>LUNA VINEYARDS</v>
          </cell>
          <cell r="C481" t="str">
            <v>2921 SILVERADO TRAIL</v>
          </cell>
          <cell r="D481" t="str">
            <v>NAPA</v>
          </cell>
          <cell r="E481" t="str">
            <v>CA</v>
          </cell>
          <cell r="F481" t="str">
            <v>94558</v>
          </cell>
        </row>
        <row r="482">
          <cell r="A482" t="str">
            <v>081003</v>
          </cell>
          <cell r="B482" t="str">
            <v>LUNAR BREWING COMPANY</v>
          </cell>
          <cell r="C482" t="str">
            <v>1605 S 93RD BLDG E UNIT L</v>
          </cell>
          <cell r="D482" t="str">
            <v>SEATTLE</v>
          </cell>
          <cell r="E482" t="str">
            <v>WA</v>
          </cell>
          <cell r="F482" t="str">
            <v>981080000</v>
          </cell>
        </row>
        <row r="483">
          <cell r="A483" t="str">
            <v>079767</v>
          </cell>
          <cell r="B483" t="str">
            <v>LYNCH DISTRIBUTING</v>
          </cell>
          <cell r="C483" t="str">
            <v>106 W MEAD</v>
          </cell>
          <cell r="D483" t="str">
            <v>YAKIMA</v>
          </cell>
          <cell r="E483" t="str">
            <v>WA</v>
          </cell>
          <cell r="F483" t="str">
            <v>989020000</v>
          </cell>
        </row>
        <row r="484">
          <cell r="A484" t="str">
            <v>080788</v>
          </cell>
          <cell r="B484" t="str">
            <v>LYNMAR WINERY</v>
          </cell>
          <cell r="C484" t="str">
            <v>3651 FREI RD</v>
          </cell>
          <cell r="D484" t="str">
            <v>SEBASTOPOL</v>
          </cell>
          <cell r="E484" t="str">
            <v>CA</v>
          </cell>
          <cell r="F484" t="str">
            <v>954720000</v>
          </cell>
        </row>
        <row r="485">
          <cell r="A485" t="str">
            <v>081215</v>
          </cell>
          <cell r="B485" t="str">
            <v>M2 IMPORTS</v>
          </cell>
          <cell r="C485" t="str">
            <v>11111 W 8TH AVE UNIT A</v>
          </cell>
          <cell r="D485" t="str">
            <v>LAKEWOOD</v>
          </cell>
          <cell r="E485" t="str">
            <v>CO</v>
          </cell>
          <cell r="F485" t="str">
            <v>802155516</v>
          </cell>
        </row>
        <row r="486">
          <cell r="A486" t="str">
            <v>080261</v>
          </cell>
          <cell r="B486" t="str">
            <v>MAC &amp; JACK'S BREWERY INC.</v>
          </cell>
          <cell r="C486" t="str">
            <v>17825 NE 65TH ST STE B-110</v>
          </cell>
          <cell r="D486" t="str">
            <v>REDMOND</v>
          </cell>
          <cell r="E486" t="str">
            <v>WA</v>
          </cell>
          <cell r="F486" t="str">
            <v>980524977</v>
          </cell>
        </row>
        <row r="487">
          <cell r="A487" t="str">
            <v>079678</v>
          </cell>
          <cell r="B487" t="str">
            <v>MAC ROSTIE WINES</v>
          </cell>
          <cell r="C487" t="str">
            <v>469 2ND ST W</v>
          </cell>
          <cell r="D487" t="str">
            <v>SONOMA</v>
          </cell>
          <cell r="E487" t="str">
            <v>CA</v>
          </cell>
          <cell r="F487" t="str">
            <v>984760340</v>
          </cell>
        </row>
        <row r="488">
          <cell r="A488" t="str">
            <v>077750</v>
          </cell>
          <cell r="B488" t="str">
            <v>MAD RIVER BREWING COMPANY, INC.</v>
          </cell>
          <cell r="C488" t="str">
            <v>195 TAYLOR WAY</v>
          </cell>
          <cell r="D488" t="str">
            <v>BLUE LAKE</v>
          </cell>
          <cell r="E488" t="str">
            <v>CA</v>
          </cell>
          <cell r="F488" t="str">
            <v>955250000</v>
          </cell>
        </row>
        <row r="489">
          <cell r="A489" t="str">
            <v>080592</v>
          </cell>
          <cell r="B489" t="str">
            <v>MALIBU HILLS VINEYARDS</v>
          </cell>
          <cell r="C489" t="str">
            <v>950B MCMURRAY RD</v>
          </cell>
          <cell r="D489" t="str">
            <v>BULLETON</v>
          </cell>
          <cell r="E489" t="str">
            <v>CA</v>
          </cell>
          <cell r="F489" t="str">
            <v>934270000</v>
          </cell>
        </row>
        <row r="490">
          <cell r="A490" t="str">
            <v>367606</v>
          </cell>
          <cell r="B490" t="str">
            <v>MARIETTA CELLARS</v>
          </cell>
          <cell r="C490" t="str">
            <v>22295 CHIANTI ROAD</v>
          </cell>
          <cell r="D490" t="str">
            <v>GEYSERVILLE</v>
          </cell>
          <cell r="E490" t="str">
            <v>CA</v>
          </cell>
          <cell r="F490" t="str">
            <v>954410000</v>
          </cell>
        </row>
        <row r="491">
          <cell r="A491" t="str">
            <v>078575</v>
          </cell>
          <cell r="B491" t="str">
            <v>MARIMAR TORRES ESTATE</v>
          </cell>
          <cell r="C491" t="str">
            <v>11400 GRATON RD</v>
          </cell>
          <cell r="D491" t="str">
            <v>SEBASTOPOL</v>
          </cell>
          <cell r="E491" t="str">
            <v>CA</v>
          </cell>
          <cell r="F491" t="str">
            <v>954720000</v>
          </cell>
        </row>
        <row r="492">
          <cell r="A492" t="str">
            <v>076221</v>
          </cell>
          <cell r="B492" t="str">
            <v>MARITIME PACIFIC BREWING COMPANY</v>
          </cell>
          <cell r="C492" t="str">
            <v>1514 NW LEARY WAY</v>
          </cell>
          <cell r="D492" t="str">
            <v>SEATTLE</v>
          </cell>
          <cell r="E492" t="str">
            <v>WA</v>
          </cell>
          <cell r="F492" t="str">
            <v>981074739</v>
          </cell>
        </row>
        <row r="493">
          <cell r="A493" t="str">
            <v>082189</v>
          </cell>
          <cell r="B493" t="str">
            <v>MARK ANTHONY BRANDS INC</v>
          </cell>
          <cell r="C493" t="str">
            <v>680 EIGHTH ST STE 263</v>
          </cell>
          <cell r="D493" t="str">
            <v>SAN FRANCISCO</v>
          </cell>
          <cell r="E493" t="str">
            <v>CA</v>
          </cell>
          <cell r="F493" t="str">
            <v>941030000</v>
          </cell>
        </row>
        <row r="494">
          <cell r="A494" t="str">
            <v>074222</v>
          </cell>
          <cell r="B494" t="str">
            <v>MARKET CELLAR WINERY</v>
          </cell>
          <cell r="C494" t="str">
            <v>1432 WESTERN AVE</v>
          </cell>
          <cell r="D494" t="str">
            <v>SEATTLE</v>
          </cell>
          <cell r="E494" t="str">
            <v>WA</v>
          </cell>
          <cell r="F494" t="str">
            <v>981010000</v>
          </cell>
        </row>
        <row r="495">
          <cell r="A495" t="str">
            <v>364179</v>
          </cell>
          <cell r="B495" t="str">
            <v>MARKHAM VINEYARDS</v>
          </cell>
          <cell r="C495" t="str">
            <v>2812 N ST HELENA HWY</v>
          </cell>
          <cell r="D495" t="str">
            <v>ST HELENA</v>
          </cell>
          <cell r="E495" t="str">
            <v>CA</v>
          </cell>
          <cell r="F495" t="str">
            <v>945740000</v>
          </cell>
        </row>
        <row r="496">
          <cell r="A496" t="str">
            <v>080770</v>
          </cell>
          <cell r="B496" t="str">
            <v>MARQUAM HILL VINEYARDS</v>
          </cell>
          <cell r="C496" t="str">
            <v>35803 S HWY 213</v>
          </cell>
          <cell r="D496" t="str">
            <v>MOLALLA</v>
          </cell>
          <cell r="E496" t="str">
            <v>OR</v>
          </cell>
          <cell r="F496" t="str">
            <v>970389508</v>
          </cell>
        </row>
        <row r="497">
          <cell r="A497" t="str">
            <v>081074</v>
          </cell>
          <cell r="B497" t="str">
            <v>MARTA'S VINEYARDS, INC.</v>
          </cell>
          <cell r="C497" t="str">
            <v>7033 ORANGETHORPE AVE UNIT C</v>
          </cell>
          <cell r="D497" t="str">
            <v>BUENA PARK</v>
          </cell>
          <cell r="E497" t="str">
            <v>CA</v>
          </cell>
          <cell r="F497" t="str">
            <v>906210000</v>
          </cell>
        </row>
        <row r="498">
          <cell r="A498" t="str">
            <v>368062</v>
          </cell>
          <cell r="B498" t="str">
            <v>MARTIN WEYRICH WINERY, LLC</v>
          </cell>
          <cell r="C498" t="str">
            <v>4230 BUENA VISTA DR</v>
          </cell>
          <cell r="D498" t="str">
            <v>PASO ROBLES</v>
          </cell>
          <cell r="E498" t="str">
            <v>CA</v>
          </cell>
          <cell r="F498" t="str">
            <v>934460000</v>
          </cell>
        </row>
        <row r="499">
          <cell r="A499" t="str">
            <v>081706</v>
          </cell>
          <cell r="B499" t="str">
            <v>MARU CORPORATION</v>
          </cell>
          <cell r="C499" t="str">
            <v>19230 DES MOINES MEMORAL DR</v>
          </cell>
          <cell r="D499" t="str">
            <v>SEATAC</v>
          </cell>
          <cell r="E499" t="str">
            <v>WA</v>
          </cell>
          <cell r="F499" t="str">
            <v>981482240</v>
          </cell>
        </row>
        <row r="500">
          <cell r="A500" t="str">
            <v>081324</v>
          </cell>
          <cell r="B500" t="str">
            <v>MASON CELLARS</v>
          </cell>
          <cell r="C500" t="str">
            <v>5 HERITAGE CT</v>
          </cell>
          <cell r="D500" t="str">
            <v>YOUNTVILLE</v>
          </cell>
          <cell r="E500" t="str">
            <v>CA</v>
          </cell>
          <cell r="F500" t="str">
            <v>945990000</v>
          </cell>
        </row>
        <row r="501">
          <cell r="A501" t="str">
            <v>365312</v>
          </cell>
          <cell r="B501" t="str">
            <v>MATANZAS CREEK WINERY</v>
          </cell>
          <cell r="C501" t="str">
            <v>6097 BENNETT VALLEY RD</v>
          </cell>
          <cell r="D501" t="str">
            <v>SANTA ROSA</v>
          </cell>
          <cell r="E501" t="str">
            <v>CA</v>
          </cell>
          <cell r="F501" t="str">
            <v>954040000</v>
          </cell>
        </row>
        <row r="502">
          <cell r="A502" t="str">
            <v>081704</v>
          </cell>
          <cell r="B502" t="str">
            <v>MATTHEWS CELLARS</v>
          </cell>
          <cell r="C502" t="str">
            <v>16116 140TH PL NE</v>
          </cell>
          <cell r="D502" t="str">
            <v>WOODINVILLE</v>
          </cell>
          <cell r="E502" t="str">
            <v>WA</v>
          </cell>
          <cell r="F502" t="str">
            <v>980720000</v>
          </cell>
        </row>
        <row r="503">
          <cell r="A503" t="str">
            <v>080088</v>
          </cell>
          <cell r="B503" t="str">
            <v>MAXWELL'S</v>
          </cell>
          <cell r="C503" t="str">
            <v>636 WATERFRONT PLACE</v>
          </cell>
          <cell r="D503" t="str">
            <v>PORT TOWNSEND</v>
          </cell>
          <cell r="E503" t="str">
            <v>WA</v>
          </cell>
          <cell r="F503" t="str">
            <v>983680000</v>
          </cell>
        </row>
        <row r="504">
          <cell r="A504" t="str">
            <v>359588</v>
          </cell>
          <cell r="B504" t="str">
            <v>MAYACAMAS VINEYARDS</v>
          </cell>
          <cell r="C504" t="str">
            <v>1155 LOKOYA ROAD</v>
          </cell>
          <cell r="D504" t="str">
            <v>NAPA</v>
          </cell>
          <cell r="E504" t="str">
            <v>CA</v>
          </cell>
          <cell r="F504" t="str">
            <v>945580000</v>
          </cell>
        </row>
        <row r="505">
          <cell r="A505" t="str">
            <v>074216</v>
          </cell>
          <cell r="B505" t="str">
            <v>MAZZOCCO VINEYARDS</v>
          </cell>
          <cell r="C505" t="str">
            <v>1400 LYTTON SPRINGS RD</v>
          </cell>
          <cell r="D505" t="str">
            <v>HEALDSBURG</v>
          </cell>
          <cell r="E505" t="str">
            <v>CA</v>
          </cell>
          <cell r="F505" t="str">
            <v>954480000</v>
          </cell>
        </row>
        <row r="506">
          <cell r="A506" t="str">
            <v>081463</v>
          </cell>
          <cell r="B506" t="str">
            <v>MCCRAY RIDGE LLC</v>
          </cell>
          <cell r="C506" t="str">
            <v>1960 DRY CREEK RD</v>
          </cell>
          <cell r="D506" t="str">
            <v>HEALDSBURG</v>
          </cell>
          <cell r="E506" t="str">
            <v>CA</v>
          </cell>
          <cell r="F506" t="str">
            <v>954480000</v>
          </cell>
        </row>
        <row r="507">
          <cell r="A507" t="str">
            <v>078766</v>
          </cell>
          <cell r="B507" t="str">
            <v>MCCREA CELLARS</v>
          </cell>
          <cell r="C507" t="str">
            <v>13443 118TH AVE SE</v>
          </cell>
          <cell r="D507" t="str">
            <v>RAINIER</v>
          </cell>
          <cell r="E507" t="str">
            <v>WA</v>
          </cell>
          <cell r="F507" t="str">
            <v>985760000</v>
          </cell>
        </row>
        <row r="508">
          <cell r="A508" t="str">
            <v>363798</v>
          </cell>
          <cell r="B508" t="str">
            <v>MCDOWELL VALLEY VINEYARDS</v>
          </cell>
          <cell r="C508" t="str">
            <v>3811 HIGHWAY 175</v>
          </cell>
          <cell r="D508" t="str">
            <v>HOPLAND</v>
          </cell>
          <cell r="E508" t="str">
            <v>CA</v>
          </cell>
          <cell r="F508" t="str">
            <v>954499728</v>
          </cell>
        </row>
        <row r="509">
          <cell r="A509" t="str">
            <v>081774</v>
          </cell>
          <cell r="B509" t="str">
            <v>MCMENAMINS</v>
          </cell>
          <cell r="C509" t="str">
            <v>1900 NE 162ND AVE</v>
          </cell>
          <cell r="D509" t="str">
            <v>VANCOUVER</v>
          </cell>
          <cell r="E509" t="str">
            <v>WA</v>
          </cell>
          <cell r="F509" t="str">
            <v>98684</v>
          </cell>
        </row>
        <row r="510">
          <cell r="A510" t="str">
            <v>078627</v>
          </cell>
          <cell r="B510" t="str">
            <v>MCMENAMIN'S</v>
          </cell>
          <cell r="C510" t="str">
            <v>1801 SE COLUMBIA RIVER DR</v>
          </cell>
          <cell r="D510" t="str">
            <v>VANCOUVER</v>
          </cell>
          <cell r="E510" t="str">
            <v>WA</v>
          </cell>
          <cell r="F510" t="str">
            <v>986610000</v>
          </cell>
        </row>
        <row r="511">
          <cell r="A511" t="str">
            <v>078900</v>
          </cell>
          <cell r="B511" t="str">
            <v>MCMENAMIN'S</v>
          </cell>
          <cell r="C511" t="str">
            <v>300 E PIKE ST</v>
          </cell>
          <cell r="D511" t="str">
            <v>SEATTLE</v>
          </cell>
          <cell r="E511" t="str">
            <v>WA</v>
          </cell>
          <cell r="F511" t="str">
            <v>981223610</v>
          </cell>
        </row>
        <row r="512">
          <cell r="A512" t="str">
            <v>078904</v>
          </cell>
          <cell r="B512" t="str">
            <v>MCMENAMIN'S</v>
          </cell>
          <cell r="C512" t="str">
            <v>13300 BOTHELL-EVERETT HWY</v>
          </cell>
          <cell r="D512" t="str">
            <v>MILL CREEK</v>
          </cell>
          <cell r="E512" t="str">
            <v>WA</v>
          </cell>
          <cell r="F512" t="str">
            <v>98012</v>
          </cell>
        </row>
        <row r="513">
          <cell r="A513" t="str">
            <v>366984</v>
          </cell>
          <cell r="B513" t="str">
            <v>MCMENAMIN'S</v>
          </cell>
          <cell r="C513" t="str">
            <v>200 ROY ST</v>
          </cell>
          <cell r="D513" t="str">
            <v>SEATTLE</v>
          </cell>
          <cell r="E513" t="str">
            <v>WA</v>
          </cell>
          <cell r="F513" t="str">
            <v>981090000</v>
          </cell>
        </row>
        <row r="514">
          <cell r="A514" t="str">
            <v>360796</v>
          </cell>
          <cell r="B514" t="str">
            <v>MDI (MISSION DISTRIBUTORS INC)</v>
          </cell>
          <cell r="C514" t="str">
            <v>380 KALAMA ST &amp; HWY 395</v>
          </cell>
          <cell r="D514" t="str">
            <v>KETTLE FALLS</v>
          </cell>
          <cell r="E514" t="str">
            <v>WA</v>
          </cell>
          <cell r="F514" t="str">
            <v>991410380</v>
          </cell>
        </row>
        <row r="515">
          <cell r="A515" t="str">
            <v>080160</v>
          </cell>
          <cell r="B515" t="str">
            <v>MEDICI VINYARDS</v>
          </cell>
          <cell r="C515" t="str">
            <v>28005 NE BELL RD</v>
          </cell>
          <cell r="D515" t="str">
            <v>NEWBERG</v>
          </cell>
          <cell r="E515" t="str">
            <v>OR</v>
          </cell>
          <cell r="F515" t="str">
            <v>971326684</v>
          </cell>
        </row>
        <row r="516">
          <cell r="A516" t="str">
            <v>368883</v>
          </cell>
          <cell r="B516" t="str">
            <v>MEIER'S OLD FASHIONED WINE COMPANY</v>
          </cell>
          <cell r="C516" t="str">
            <v>6955 PLAINFIELD RD</v>
          </cell>
          <cell r="D516" t="str">
            <v>SILVERTON</v>
          </cell>
          <cell r="E516" t="str">
            <v>OH</v>
          </cell>
          <cell r="F516" t="str">
            <v>452360000</v>
          </cell>
        </row>
        <row r="517">
          <cell r="A517" t="str">
            <v>080733</v>
          </cell>
          <cell r="B517" t="str">
            <v>MELINDA AND ROBERT OUELETTE</v>
          </cell>
          <cell r="C517" t="str">
            <v>880 VALLEJO ST</v>
          </cell>
          <cell r="D517" t="str">
            <v>NAPA</v>
          </cell>
          <cell r="E517" t="str">
            <v>CA</v>
          </cell>
          <cell r="F517" t="str">
            <v>945591823</v>
          </cell>
        </row>
        <row r="518">
          <cell r="A518" t="str">
            <v>076200</v>
          </cell>
          <cell r="B518" t="str">
            <v>MENDOCINO BREWING COMPANY</v>
          </cell>
          <cell r="C518" t="str">
            <v>13351 HWY 101 S</v>
          </cell>
          <cell r="D518" t="str">
            <v>HOPLAND</v>
          </cell>
          <cell r="E518" t="str">
            <v>CA</v>
          </cell>
          <cell r="F518" t="str">
            <v>954490000</v>
          </cell>
        </row>
        <row r="519">
          <cell r="A519" t="str">
            <v>081764</v>
          </cell>
          <cell r="B519" t="str">
            <v>MERCHANT DU VIN</v>
          </cell>
          <cell r="C519" t="str">
            <v>18436 CASCADE AVE S STE 140</v>
          </cell>
          <cell r="D519" t="str">
            <v>TUKWILA</v>
          </cell>
          <cell r="E519" t="str">
            <v>WA</v>
          </cell>
          <cell r="F519" t="str">
            <v>981880000</v>
          </cell>
        </row>
        <row r="520">
          <cell r="A520" t="str">
            <v>082244</v>
          </cell>
          <cell r="B520" t="str">
            <v>MEREDITH VINEYARD ESTATE, INC</v>
          </cell>
          <cell r="C520" t="str">
            <v>8132 SPEER RANCH RD</v>
          </cell>
          <cell r="D520" t="str">
            <v>FORESTVILLE</v>
          </cell>
          <cell r="E520" t="str">
            <v>CA</v>
          </cell>
          <cell r="F520" t="str">
            <v>954369415</v>
          </cell>
        </row>
        <row r="521">
          <cell r="A521" t="str">
            <v>072766</v>
          </cell>
          <cell r="B521" t="str">
            <v>MERRYVALE VINEYARDS</v>
          </cell>
          <cell r="C521" t="str">
            <v>1000 MAIN ST</v>
          </cell>
          <cell r="D521" t="str">
            <v>ST HELENA</v>
          </cell>
          <cell r="E521" t="str">
            <v>CA</v>
          </cell>
          <cell r="F521" t="str">
            <v>945742011</v>
          </cell>
        </row>
        <row r="522">
          <cell r="A522" t="str">
            <v>080537</v>
          </cell>
          <cell r="B522" t="str">
            <v>METHOW VALLEY BREWING COMPANY</v>
          </cell>
          <cell r="C522" t="str">
            <v>209 E 2ND AVE</v>
          </cell>
          <cell r="D522" t="str">
            <v>TWISP</v>
          </cell>
          <cell r="E522" t="str">
            <v>WA</v>
          </cell>
          <cell r="F522" t="str">
            <v>988560000</v>
          </cell>
        </row>
        <row r="523">
          <cell r="A523" t="str">
            <v>079443</v>
          </cell>
          <cell r="B523" t="str">
            <v>MICHAEL POZZAN WINERY</v>
          </cell>
          <cell r="C523" t="str">
            <v>8440 ST HELENA HWY STE B</v>
          </cell>
          <cell r="D523" t="str">
            <v>RUTHERFORD</v>
          </cell>
          <cell r="E523" t="str">
            <v>CA</v>
          </cell>
          <cell r="F523" t="str">
            <v>945730000</v>
          </cell>
        </row>
        <row r="524">
          <cell r="A524" t="str">
            <v>080862</v>
          </cell>
          <cell r="B524" t="str">
            <v>MICHEL-SCHLUMBERGER FINE WINE ESTATE</v>
          </cell>
          <cell r="C524" t="str">
            <v>4155 WINE CREEK RD</v>
          </cell>
          <cell r="D524" t="str">
            <v>HEALDSBURG</v>
          </cell>
          <cell r="E524" t="str">
            <v>CA</v>
          </cell>
          <cell r="F524" t="str">
            <v>954489112</v>
          </cell>
        </row>
        <row r="525">
          <cell r="A525" t="str">
            <v>080146</v>
          </cell>
          <cell r="B525" t="str">
            <v>MIDNIGHT SUN BREWING COMPANY</v>
          </cell>
          <cell r="C525" t="str">
            <v>7329 ARCTIC BLVD</v>
          </cell>
          <cell r="D525" t="str">
            <v>ANCHORAGE</v>
          </cell>
          <cell r="E525" t="str">
            <v>AK</v>
          </cell>
          <cell r="F525" t="str">
            <v>99518</v>
          </cell>
        </row>
        <row r="526">
          <cell r="A526" t="str">
            <v>075181</v>
          </cell>
          <cell r="B526" t="str">
            <v>MIDWAY BEVERAGE</v>
          </cell>
          <cell r="C526" t="str">
            <v>6347 PATTON BLVD NE</v>
          </cell>
          <cell r="D526" t="str">
            <v>MOSES LAKE</v>
          </cell>
          <cell r="E526" t="str">
            <v>WA</v>
          </cell>
          <cell r="F526" t="str">
            <v>988370063</v>
          </cell>
        </row>
        <row r="527">
          <cell r="A527" t="str">
            <v>079434</v>
          </cell>
          <cell r="B527" t="str">
            <v>MILL CREEK BREWPUB</v>
          </cell>
          <cell r="C527" t="str">
            <v>11 N PALOSE</v>
          </cell>
          <cell r="D527" t="str">
            <v>WALLA WALLA</v>
          </cell>
          <cell r="E527" t="str">
            <v>WA</v>
          </cell>
          <cell r="F527" t="str">
            <v>993620000</v>
          </cell>
        </row>
        <row r="528">
          <cell r="A528" t="str">
            <v>363144</v>
          </cell>
          <cell r="B528" t="str">
            <v>MILL CREEK VINEYARDS</v>
          </cell>
          <cell r="C528" t="str">
            <v>1401 WESTSIDE RD</v>
          </cell>
          <cell r="D528" t="str">
            <v>HEALDSBURG</v>
          </cell>
          <cell r="E528" t="str">
            <v>CA</v>
          </cell>
          <cell r="F528" t="str">
            <v>954480000</v>
          </cell>
        </row>
        <row r="529">
          <cell r="A529" t="str">
            <v>350895</v>
          </cell>
          <cell r="B529" t="str">
            <v>MILLER BREWING COMPANY</v>
          </cell>
          <cell r="C529" t="str">
            <v>SCHMIDT PL &amp; CUSTER WAY</v>
          </cell>
          <cell r="D529" t="str">
            <v>TUMWATER</v>
          </cell>
          <cell r="E529" t="str">
            <v>WA</v>
          </cell>
          <cell r="F529" t="str">
            <v>985070947</v>
          </cell>
        </row>
        <row r="530">
          <cell r="A530" t="str">
            <v>351356</v>
          </cell>
          <cell r="B530" t="str">
            <v>MILLER BREWING COMPANY</v>
          </cell>
          <cell r="C530" t="str">
            <v>3939 W HIGHLAND BLVD</v>
          </cell>
          <cell r="D530" t="str">
            <v>MILWAUKEE</v>
          </cell>
          <cell r="E530" t="str">
            <v>WI</v>
          </cell>
          <cell r="F530" t="str">
            <v>532010482</v>
          </cell>
        </row>
        <row r="531">
          <cell r="A531" t="str">
            <v>078151</v>
          </cell>
          <cell r="B531" t="str">
            <v>MINER FAMILY WINERY</v>
          </cell>
          <cell r="C531" t="str">
            <v>7850 SILVERADO TRAIL</v>
          </cell>
          <cell r="D531" t="str">
            <v>OAKVILLE</v>
          </cell>
          <cell r="E531" t="str">
            <v>CA</v>
          </cell>
          <cell r="F531" t="str">
            <v>945620000</v>
          </cell>
        </row>
        <row r="532">
          <cell r="A532" t="str">
            <v>077821</v>
          </cell>
          <cell r="B532" t="str">
            <v>MINNESOTA BREWING CO.</v>
          </cell>
          <cell r="C532" t="str">
            <v>882 W 7TH ST</v>
          </cell>
          <cell r="D532" t="str">
            <v>ST PAUL</v>
          </cell>
          <cell r="E532" t="str">
            <v>MN</v>
          </cell>
          <cell r="F532" t="str">
            <v>551023699</v>
          </cell>
        </row>
        <row r="533">
          <cell r="A533" t="str">
            <v>358180</v>
          </cell>
          <cell r="B533" t="str">
            <v>MIRASSOU VINEYARDS</v>
          </cell>
          <cell r="C533" t="str">
            <v>3000 ABORN RD</v>
          </cell>
          <cell r="D533" t="str">
            <v>SAN JOSE</v>
          </cell>
          <cell r="E533" t="str">
            <v>CA</v>
          </cell>
          <cell r="F533" t="str">
            <v>951351705</v>
          </cell>
        </row>
        <row r="534">
          <cell r="A534" t="str">
            <v>079109</v>
          </cell>
          <cell r="B534" t="str">
            <v>MJ BARLEYHOPPER'S, BREWERY &amp; SPORTS PUB</v>
          </cell>
          <cell r="C534" t="str">
            <v>621 21ST ST</v>
          </cell>
          <cell r="D534" t="str">
            <v>LEWISTON</v>
          </cell>
          <cell r="E534" t="str">
            <v>ID</v>
          </cell>
          <cell r="F534" t="str">
            <v>835010000</v>
          </cell>
        </row>
        <row r="535">
          <cell r="A535" t="str">
            <v>072761</v>
          </cell>
          <cell r="B535" t="str">
            <v>MONT ST. JOHN CELLARS</v>
          </cell>
          <cell r="C535" t="str">
            <v>5400 OLD SONOMA RD</v>
          </cell>
          <cell r="D535" t="str">
            <v>NAPA</v>
          </cell>
          <cell r="E535" t="str">
            <v>CA</v>
          </cell>
          <cell r="F535" t="str">
            <v>945590000</v>
          </cell>
        </row>
        <row r="536">
          <cell r="A536" t="str">
            <v>360944</v>
          </cell>
          <cell r="B536" t="str">
            <v>MONTEVINA WINES</v>
          </cell>
          <cell r="C536" t="str">
            <v>20680 SHENANDOAH SCHOOL ROAD</v>
          </cell>
          <cell r="D536" t="str">
            <v>PLYMOUTH</v>
          </cell>
          <cell r="E536" t="str">
            <v>CA</v>
          </cell>
          <cell r="F536" t="str">
            <v>956690000</v>
          </cell>
        </row>
        <row r="537">
          <cell r="A537" t="str">
            <v>367020</v>
          </cell>
          <cell r="B537" t="str">
            <v>MONTICELLO CELLARS</v>
          </cell>
          <cell r="C537" t="str">
            <v>4242 BIG RANCH RD</v>
          </cell>
          <cell r="D537" t="str">
            <v>NAPA</v>
          </cell>
          <cell r="E537" t="str">
            <v>CA</v>
          </cell>
          <cell r="F537" t="str">
            <v>945580000</v>
          </cell>
        </row>
        <row r="538">
          <cell r="A538" t="str">
            <v>076006</v>
          </cell>
          <cell r="B538" t="str">
            <v>MONTINORE VINEYARDS</v>
          </cell>
          <cell r="C538" t="str">
            <v>3663 SW DILLEY RD</v>
          </cell>
          <cell r="D538" t="str">
            <v>FOREST GROVE</v>
          </cell>
          <cell r="E538" t="str">
            <v>OR</v>
          </cell>
          <cell r="F538" t="str">
            <v>971160000</v>
          </cell>
        </row>
        <row r="539">
          <cell r="A539" t="str">
            <v>070988</v>
          </cell>
          <cell r="B539" t="str">
            <v>MORGAN WINERY</v>
          </cell>
          <cell r="C539" t="str">
            <v>526 BRUNKEN AVE</v>
          </cell>
          <cell r="D539" t="str">
            <v>SALINAS</v>
          </cell>
          <cell r="E539" t="str">
            <v>CA</v>
          </cell>
          <cell r="F539" t="str">
            <v>939010000</v>
          </cell>
        </row>
        <row r="540">
          <cell r="A540" t="str">
            <v>367150</v>
          </cell>
          <cell r="B540" t="str">
            <v>MOUNT BAKER VINEYARDS</v>
          </cell>
          <cell r="C540" t="str">
            <v>4298 MT BAKER HWY</v>
          </cell>
          <cell r="D540" t="str">
            <v>EVERSON</v>
          </cell>
          <cell r="E540" t="str">
            <v>WA</v>
          </cell>
          <cell r="F540" t="str">
            <v>982479422</v>
          </cell>
        </row>
        <row r="541">
          <cell r="A541" t="str">
            <v>362713</v>
          </cell>
          <cell r="B541" t="str">
            <v>MOUNT EDEN VINEYARDS</v>
          </cell>
          <cell r="C541" t="str">
            <v>22020 MOUNT EDEN RD</v>
          </cell>
          <cell r="D541" t="str">
            <v>SARATOGA</v>
          </cell>
          <cell r="E541" t="str">
            <v>CA</v>
          </cell>
          <cell r="F541" t="str">
            <v>950709729</v>
          </cell>
        </row>
        <row r="542">
          <cell r="A542" t="str">
            <v>071438</v>
          </cell>
          <cell r="B542" t="str">
            <v>MOUNT PALOMAR WINERY</v>
          </cell>
          <cell r="C542" t="str">
            <v>33820 RANCHO CALIFORNIA RD</v>
          </cell>
          <cell r="D542" t="str">
            <v>TEMECULA</v>
          </cell>
          <cell r="E542" t="str">
            <v>CA</v>
          </cell>
          <cell r="F542" t="str">
            <v>925910000</v>
          </cell>
        </row>
        <row r="543">
          <cell r="A543" t="str">
            <v>070733</v>
          </cell>
          <cell r="B543" t="str">
            <v>MOUNTAIN DOME WINERY</v>
          </cell>
          <cell r="C543" t="str">
            <v>16315 E TEMPLE RD</v>
          </cell>
          <cell r="D543" t="str">
            <v>SPOKANE</v>
          </cell>
          <cell r="E543" t="str">
            <v>WA</v>
          </cell>
          <cell r="F543" t="str">
            <v>992070000</v>
          </cell>
        </row>
        <row r="544">
          <cell r="A544" t="str">
            <v>081813</v>
          </cell>
          <cell r="B544" t="str">
            <v>MOUNTAIN PEOPLE'S WINE DISTRIBUTING NW</v>
          </cell>
          <cell r="C544" t="str">
            <v>22 30TH ST NE STE 102</v>
          </cell>
          <cell r="D544" t="str">
            <v>AUBURN</v>
          </cell>
          <cell r="E544" t="str">
            <v>WA</v>
          </cell>
          <cell r="F544" t="str">
            <v>980020000</v>
          </cell>
        </row>
        <row r="545">
          <cell r="A545" t="str">
            <v>368538</v>
          </cell>
          <cell r="B545" t="str">
            <v>MOUNTAIN VIEW CELLARS</v>
          </cell>
          <cell r="C545" t="str">
            <v>1480 E MAIN AVE</v>
          </cell>
          <cell r="D545" t="str">
            <v>MORGAN HILL</v>
          </cell>
          <cell r="E545" t="str">
            <v>CA</v>
          </cell>
          <cell r="F545" t="str">
            <v>950370000</v>
          </cell>
        </row>
        <row r="546">
          <cell r="A546" t="str">
            <v>079031</v>
          </cell>
          <cell r="B546" t="str">
            <v>MT. HOOD BEVERAGE COMPANY</v>
          </cell>
          <cell r="C546" t="str">
            <v>6420 W JOHN DAY</v>
          </cell>
          <cell r="D546" t="str">
            <v>KENNEWICK</v>
          </cell>
          <cell r="E546" t="str">
            <v>WA</v>
          </cell>
          <cell r="F546" t="str">
            <v>993367738</v>
          </cell>
        </row>
        <row r="547">
          <cell r="A547" t="str">
            <v>081167</v>
          </cell>
          <cell r="B547" t="str">
            <v>MT. HOOD BEVERAGE COMPANY</v>
          </cell>
          <cell r="C547" t="str">
            <v>401 N KEYS RD</v>
          </cell>
          <cell r="D547" t="str">
            <v>YAKIMA</v>
          </cell>
          <cell r="E547" t="str">
            <v>WA</v>
          </cell>
          <cell r="F547" t="str">
            <v>98901</v>
          </cell>
        </row>
        <row r="548">
          <cell r="A548" t="str">
            <v>071324</v>
          </cell>
          <cell r="B548" t="str">
            <v>MURPHY, THEIS, GOODE AND READY WINE COMPANY</v>
          </cell>
          <cell r="C548" t="str">
            <v>4001 HWY 128</v>
          </cell>
          <cell r="D548" t="str">
            <v>GEYSERVILLE</v>
          </cell>
          <cell r="E548" t="str">
            <v>CA</v>
          </cell>
          <cell r="F548" t="str">
            <v>954410158</v>
          </cell>
        </row>
        <row r="549">
          <cell r="A549" t="str">
            <v>082068</v>
          </cell>
          <cell r="B549" t="str">
            <v>MYSTIC MOUNTAIN VINEYARDS</v>
          </cell>
          <cell r="C549" t="str">
            <v>22470 SW BENNETTE RD</v>
          </cell>
          <cell r="D549" t="str">
            <v>MCMINNVILLE</v>
          </cell>
          <cell r="E549" t="str">
            <v>OR</v>
          </cell>
          <cell r="F549" t="str">
            <v>971288300</v>
          </cell>
        </row>
        <row r="550">
          <cell r="A550" t="str">
            <v>082009</v>
          </cell>
          <cell r="B550" t="str">
            <v>N.W. WINE DISTRIBUTORS</v>
          </cell>
          <cell r="C550" t="str">
            <v>9609 SE EVERGREEN HWY</v>
          </cell>
          <cell r="D550" t="str">
            <v>VANCOUVER</v>
          </cell>
          <cell r="E550" t="str">
            <v>WA</v>
          </cell>
          <cell r="F550" t="str">
            <v>986643715</v>
          </cell>
        </row>
        <row r="551">
          <cell r="A551" t="str">
            <v>077850</v>
          </cell>
          <cell r="B551" t="str">
            <v>NALLE WINERY</v>
          </cell>
          <cell r="C551" t="str">
            <v>2385 DRY CREEK RD</v>
          </cell>
          <cell r="D551" t="str">
            <v>HEALDSBURG</v>
          </cell>
          <cell r="E551" t="str">
            <v>CA</v>
          </cell>
          <cell r="F551" t="str">
            <v>954480000</v>
          </cell>
        </row>
        <row r="552">
          <cell r="A552" t="str">
            <v>074771</v>
          </cell>
          <cell r="B552" t="str">
            <v>NAPA BEAUCANON COMPANY</v>
          </cell>
          <cell r="C552" t="str">
            <v>1695 ST HELENA HWY</v>
          </cell>
          <cell r="D552" t="str">
            <v>ST HELENA</v>
          </cell>
          <cell r="E552" t="str">
            <v>CA</v>
          </cell>
          <cell r="F552" t="str">
            <v>945749777</v>
          </cell>
        </row>
        <row r="553">
          <cell r="A553" t="str">
            <v>076126</v>
          </cell>
          <cell r="B553" t="str">
            <v>NAPA VALLEY SPECIALTY WINES, INC.</v>
          </cell>
          <cell r="C553" t="str">
            <v>1720 ACADEMY AVE</v>
          </cell>
          <cell r="D553" t="str">
            <v>SANGER</v>
          </cell>
          <cell r="E553" t="str">
            <v>CA</v>
          </cell>
          <cell r="F553" t="str">
            <v>936570000</v>
          </cell>
        </row>
        <row r="554">
          <cell r="A554" t="str">
            <v>076393</v>
          </cell>
          <cell r="B554" t="str">
            <v>NATIONAL DISTRIBUTING COMPANY</v>
          </cell>
          <cell r="C554" t="str">
            <v>8607 DURANGO ST SW</v>
          </cell>
          <cell r="D554" t="str">
            <v>TACOMA</v>
          </cell>
          <cell r="E554" t="str">
            <v>WA</v>
          </cell>
          <cell r="F554" t="str">
            <v>984994526</v>
          </cell>
        </row>
        <row r="555">
          <cell r="A555" t="str">
            <v>365687</v>
          </cell>
          <cell r="B555" t="str">
            <v>NATIONAL DISTRIBUTING COMPANY</v>
          </cell>
          <cell r="C555" t="str">
            <v>300 WILKES AVE</v>
          </cell>
          <cell r="D555" t="str">
            <v>BREMERTON</v>
          </cell>
          <cell r="E555" t="str">
            <v>WA</v>
          </cell>
          <cell r="F555" t="str">
            <v>983123392</v>
          </cell>
        </row>
        <row r="556">
          <cell r="A556" t="str">
            <v>365629</v>
          </cell>
          <cell r="B556" t="str">
            <v>NAVARRO VINEYARDS</v>
          </cell>
          <cell r="C556" t="str">
            <v>5601 HIGHWAY 128</v>
          </cell>
          <cell r="D556" t="str">
            <v>PHILO</v>
          </cell>
          <cell r="E556" t="str">
            <v>CA</v>
          </cell>
          <cell r="F556" t="str">
            <v>954660000</v>
          </cell>
        </row>
        <row r="557">
          <cell r="A557" t="str">
            <v>079911</v>
          </cell>
          <cell r="B557" t="str">
            <v>NEGOCIANTS U.S.A., INC.</v>
          </cell>
          <cell r="C557" t="str">
            <v>1862 EL CENTRO AVE</v>
          </cell>
          <cell r="D557" t="str">
            <v>NAPA</v>
          </cell>
          <cell r="E557" t="str">
            <v>CA</v>
          </cell>
          <cell r="F557" t="str">
            <v>945580000</v>
          </cell>
        </row>
        <row r="558">
          <cell r="A558" t="str">
            <v>073164</v>
          </cell>
          <cell r="B558" t="str">
            <v>NELSON ESTATE</v>
          </cell>
          <cell r="C558" t="str">
            <v>4155 WINE CREEK RD</v>
          </cell>
          <cell r="D558" t="str">
            <v>HEALDSBURG</v>
          </cell>
          <cell r="E558" t="str">
            <v>CA</v>
          </cell>
          <cell r="F558" t="str">
            <v>95448</v>
          </cell>
        </row>
        <row r="559">
          <cell r="A559" t="str">
            <v>081271</v>
          </cell>
          <cell r="B559" t="str">
            <v>NELSON ESTATE</v>
          </cell>
          <cell r="C559" t="str">
            <v>8805-B S 190TH ST</v>
          </cell>
          <cell r="D559" t="str">
            <v>KENT</v>
          </cell>
          <cell r="E559" t="str">
            <v>WA</v>
          </cell>
          <cell r="F559" t="str">
            <v>980311270</v>
          </cell>
        </row>
        <row r="560">
          <cell r="A560" t="str">
            <v>077248</v>
          </cell>
          <cell r="B560" t="str">
            <v>NEVADA COUNTY WINE GUILD</v>
          </cell>
          <cell r="C560" t="str">
            <v>11372 WINTER MOON WAY</v>
          </cell>
          <cell r="D560" t="str">
            <v>NEVADA CITY</v>
          </cell>
          <cell r="E560" t="str">
            <v>CA</v>
          </cell>
          <cell r="F560" t="str">
            <v>959599694</v>
          </cell>
        </row>
        <row r="561">
          <cell r="A561" t="str">
            <v>078062</v>
          </cell>
          <cell r="B561" t="str">
            <v>NEW BELGIUM BREWING COMPANY, INC.</v>
          </cell>
          <cell r="C561" t="str">
            <v>500 LINDEN ST</v>
          </cell>
          <cell r="D561" t="str">
            <v>FORT COLLINS</v>
          </cell>
          <cell r="E561" t="str">
            <v>CO</v>
          </cell>
          <cell r="F561" t="str">
            <v>805240000</v>
          </cell>
        </row>
        <row r="562">
          <cell r="A562" t="str">
            <v>079982</v>
          </cell>
          <cell r="B562" t="str">
            <v>NEW WORLD WINES</v>
          </cell>
          <cell r="C562" t="str">
            <v>2 HENRY ADAMS ST M58</v>
          </cell>
          <cell r="D562" t="str">
            <v>SAN FRANCISCO</v>
          </cell>
          <cell r="E562" t="str">
            <v>CA</v>
          </cell>
          <cell r="F562" t="str">
            <v>941035000</v>
          </cell>
        </row>
        <row r="563">
          <cell r="A563" t="str">
            <v>082138</v>
          </cell>
          <cell r="B563" t="str">
            <v>NEWLAN VINEYARDS &amp;  WINERY</v>
          </cell>
          <cell r="C563" t="str">
            <v>5225 SOLANO AVE</v>
          </cell>
          <cell r="D563" t="str">
            <v>NAPA</v>
          </cell>
          <cell r="E563" t="str">
            <v>CA</v>
          </cell>
          <cell r="F563" t="str">
            <v>94558</v>
          </cell>
        </row>
        <row r="564">
          <cell r="A564" t="str">
            <v>367599</v>
          </cell>
          <cell r="B564" t="str">
            <v>NEWTON VINEYARD</v>
          </cell>
          <cell r="C564" t="str">
            <v>2555 MADRONA AVE</v>
          </cell>
          <cell r="D564" t="str">
            <v>ST HELENA</v>
          </cell>
          <cell r="E564" t="str">
            <v>CA</v>
          </cell>
          <cell r="F564" t="str">
            <v>945740000</v>
          </cell>
        </row>
        <row r="565">
          <cell r="A565" t="str">
            <v>080970</v>
          </cell>
          <cell r="B565" t="str">
            <v>NEYERS VINEYARDS</v>
          </cell>
          <cell r="C565" t="str">
            <v>1485 MAIN ST STE 202A</v>
          </cell>
          <cell r="D565" t="str">
            <v>ST HELENA</v>
          </cell>
          <cell r="E565" t="str">
            <v>CA</v>
          </cell>
          <cell r="F565" t="str">
            <v>945740000</v>
          </cell>
        </row>
        <row r="566">
          <cell r="A566" t="str">
            <v>080907</v>
          </cell>
          <cell r="B566" t="str">
            <v>NICHOLS WINERY &amp; CELLARS</v>
          </cell>
          <cell r="C566" t="str">
            <v>8180 MANITOBA ST #356</v>
          </cell>
          <cell r="D566" t="str">
            <v>PLAYA DEL REY</v>
          </cell>
          <cell r="E566" t="str">
            <v>CA</v>
          </cell>
          <cell r="F566" t="str">
            <v>902938653</v>
          </cell>
        </row>
        <row r="567">
          <cell r="A567" t="str">
            <v>075117</v>
          </cell>
          <cell r="B567" t="str">
            <v>NIEBAUM-COPPOLA ESTATE WINERY, L.P.</v>
          </cell>
          <cell r="C567" t="str">
            <v>1460 NIEBAUM LN</v>
          </cell>
          <cell r="D567" t="str">
            <v>RUTHERFORD</v>
          </cell>
          <cell r="E567" t="str">
            <v>CA</v>
          </cell>
          <cell r="F567" t="str">
            <v>945730000</v>
          </cell>
        </row>
        <row r="568">
          <cell r="A568" t="str">
            <v>080495</v>
          </cell>
          <cell r="B568" t="str">
            <v>NOBLE WINES LTD</v>
          </cell>
          <cell r="C568" t="str">
            <v>818 S DAKOTA ST</v>
          </cell>
          <cell r="D568" t="str">
            <v>SEATTLE</v>
          </cell>
          <cell r="E568" t="str">
            <v>WA</v>
          </cell>
          <cell r="F568" t="str">
            <v>981080000</v>
          </cell>
        </row>
        <row r="569">
          <cell r="A569" t="str">
            <v>074333</v>
          </cell>
          <cell r="B569" t="str">
            <v>NORMAN VINEYARDS</v>
          </cell>
          <cell r="C569" t="str">
            <v>7450 VINEYARD DR</v>
          </cell>
          <cell r="D569" t="str">
            <v>PASO ROBLES</v>
          </cell>
          <cell r="E569" t="str">
            <v>CA</v>
          </cell>
          <cell r="F569" t="str">
            <v>934460000</v>
          </cell>
        </row>
        <row r="570">
          <cell r="A570" t="str">
            <v>080944</v>
          </cell>
          <cell r="B570" t="str">
            <v>NORTH CASCADES BREWING CO.</v>
          </cell>
          <cell r="C570" t="str">
            <v>1410 KOPE RD</v>
          </cell>
          <cell r="D570" t="str">
            <v>BELLINGHAM</v>
          </cell>
          <cell r="E570" t="str">
            <v>WA</v>
          </cell>
          <cell r="F570" t="str">
            <v>982260000</v>
          </cell>
        </row>
        <row r="571">
          <cell r="A571" t="str">
            <v>077590</v>
          </cell>
          <cell r="B571" t="str">
            <v>NORTH COAST BREWING CO.</v>
          </cell>
          <cell r="C571" t="str">
            <v>444 N MAIN ST</v>
          </cell>
          <cell r="D571" t="str">
            <v>FORT BRAGG</v>
          </cell>
          <cell r="E571" t="str">
            <v>CA</v>
          </cell>
          <cell r="F571" t="str">
            <v>954373216</v>
          </cell>
        </row>
        <row r="572">
          <cell r="A572" t="str">
            <v>356578</v>
          </cell>
          <cell r="B572" t="str">
            <v>NORTH FORK BREWERS</v>
          </cell>
          <cell r="C572" t="str">
            <v>6186 MT BAKER HWY</v>
          </cell>
          <cell r="D572" t="str">
            <v>DEMING</v>
          </cell>
          <cell r="E572" t="str">
            <v>WA</v>
          </cell>
          <cell r="F572" t="str">
            <v>982440000</v>
          </cell>
        </row>
        <row r="573">
          <cell r="A573" t="str">
            <v>077925</v>
          </cell>
          <cell r="B573" t="str">
            <v>NORTHERN LIGHTS BREWING COMPANY</v>
          </cell>
          <cell r="C573" t="str">
            <v>1701 S LAWSON ST</v>
          </cell>
          <cell r="D573" t="str">
            <v>AIRWAY HEIGHTS</v>
          </cell>
          <cell r="E573" t="str">
            <v>WA</v>
          </cell>
          <cell r="F573" t="str">
            <v>990010000</v>
          </cell>
        </row>
        <row r="574">
          <cell r="A574" t="str">
            <v>080057</v>
          </cell>
          <cell r="B574" t="str">
            <v>NORTHWEST BREWWERKS</v>
          </cell>
          <cell r="C574" t="str">
            <v>12437 116TH AVE NE</v>
          </cell>
          <cell r="D574" t="str">
            <v>KIRKLAND</v>
          </cell>
          <cell r="E574" t="str">
            <v>WA</v>
          </cell>
          <cell r="F574" t="str">
            <v>980340000</v>
          </cell>
        </row>
        <row r="575">
          <cell r="A575" t="str">
            <v>080706</v>
          </cell>
          <cell r="B575" t="str">
            <v>NORTHWEST PURVEYORS</v>
          </cell>
          <cell r="C575" t="str">
            <v>3810 GALVIN RD</v>
          </cell>
          <cell r="D575" t="str">
            <v>CENTRALIA</v>
          </cell>
          <cell r="E575" t="str">
            <v>WA</v>
          </cell>
          <cell r="F575" t="str">
            <v>985319055</v>
          </cell>
        </row>
        <row r="576">
          <cell r="A576" t="str">
            <v>078706</v>
          </cell>
          <cell r="B576" t="str">
            <v>NORTHWEST SAUSAGE &amp; DELI/YOUNG'S BREWING CO.</v>
          </cell>
          <cell r="C576" t="str">
            <v>5945 PRATHER RD</v>
          </cell>
          <cell r="D576" t="str">
            <v>CENTRALIA</v>
          </cell>
          <cell r="E576" t="str">
            <v>WA</v>
          </cell>
          <cell r="F576" t="str">
            <v>985319618</v>
          </cell>
        </row>
        <row r="577">
          <cell r="A577" t="str">
            <v>079584</v>
          </cell>
          <cell r="B577" t="str">
            <v>NORTHWEST SELECT WINES AND SPIRITS</v>
          </cell>
          <cell r="C577" t="str">
            <v>724 N HOGAN</v>
          </cell>
          <cell r="D577" t="str">
            <v>SPOKANE</v>
          </cell>
          <cell r="E577" t="str">
            <v>WA</v>
          </cell>
          <cell r="F577" t="str">
            <v>992020000</v>
          </cell>
        </row>
        <row r="578">
          <cell r="A578" t="str">
            <v>070773</v>
          </cell>
          <cell r="B578" t="str">
            <v>NORTHWEST WINE CO.</v>
          </cell>
          <cell r="C578" t="str">
            <v>3900 D INDUSTRY DR E</v>
          </cell>
          <cell r="D578" t="str">
            <v>TACOMA</v>
          </cell>
          <cell r="E578" t="str">
            <v>WA</v>
          </cell>
          <cell r="F578" t="str">
            <v>984241855</v>
          </cell>
        </row>
        <row r="579">
          <cell r="A579" t="str">
            <v>080167</v>
          </cell>
          <cell r="B579" t="str">
            <v>NOVA WINES, INC.</v>
          </cell>
          <cell r="C579" t="str">
            <v>7830-40 ST HELENA HWY STE 14</v>
          </cell>
          <cell r="D579" t="str">
            <v>OAKVILLE</v>
          </cell>
          <cell r="E579" t="str">
            <v>CA</v>
          </cell>
          <cell r="F579" t="str">
            <v>94562</v>
          </cell>
        </row>
        <row r="580">
          <cell r="A580" t="str">
            <v>079804</v>
          </cell>
          <cell r="B580" t="str">
            <v>NW BREWHOUSE &amp; GRILL</v>
          </cell>
          <cell r="C580" t="str">
            <v>7950 164TH AVE NE</v>
          </cell>
          <cell r="D580" t="str">
            <v>REDMOND</v>
          </cell>
          <cell r="E580" t="str">
            <v>WA</v>
          </cell>
          <cell r="F580" t="str">
            <v>980523842</v>
          </cell>
        </row>
        <row r="581">
          <cell r="A581" t="str">
            <v>080831</v>
          </cell>
          <cell r="B581" t="str">
            <v>O.S. WINERY</v>
          </cell>
          <cell r="C581" t="str">
            <v>12629 SW CEMETERY RD</v>
          </cell>
          <cell r="D581" t="str">
            <v>VASHON ISLAND</v>
          </cell>
          <cell r="E581" t="str">
            <v>WA</v>
          </cell>
          <cell r="F581" t="str">
            <v>980705511</v>
          </cell>
        </row>
        <row r="582">
          <cell r="A582" t="str">
            <v>356626</v>
          </cell>
          <cell r="B582" t="str">
            <v>OAK HARBOR PUB AND BREWERY</v>
          </cell>
          <cell r="C582" t="str">
            <v>6405 60TH NW</v>
          </cell>
          <cell r="D582" t="str">
            <v>OAK HARBOR</v>
          </cell>
          <cell r="E582" t="str">
            <v>WA</v>
          </cell>
          <cell r="F582" t="str">
            <v>982770000</v>
          </cell>
        </row>
        <row r="583">
          <cell r="A583" t="str">
            <v>362463</v>
          </cell>
          <cell r="B583" t="str">
            <v>OAK KNOLL WINERY</v>
          </cell>
          <cell r="C583" t="str">
            <v>29700 SW BURKHALTER RD</v>
          </cell>
          <cell r="D583" t="str">
            <v>HILLSBORO</v>
          </cell>
          <cell r="E583" t="str">
            <v>OR</v>
          </cell>
          <cell r="F583" t="str">
            <v>971239245</v>
          </cell>
        </row>
        <row r="584">
          <cell r="A584" t="str">
            <v>081560</v>
          </cell>
          <cell r="B584" t="str">
            <v>OAKFORD VINEYARDS</v>
          </cell>
          <cell r="C584" t="str">
            <v>7830-40 ST HELENA HWY</v>
          </cell>
          <cell r="D584" t="str">
            <v>OAKFORD</v>
          </cell>
          <cell r="E584" t="str">
            <v>CA</v>
          </cell>
          <cell r="F584" t="str">
            <v>945620000</v>
          </cell>
        </row>
        <row r="585">
          <cell r="A585" t="str">
            <v>078872</v>
          </cell>
          <cell r="B585" t="str">
            <v>OAKVILLE WINERY</v>
          </cell>
          <cell r="C585" t="str">
            <v>7830-40 ST HELENA HWY</v>
          </cell>
          <cell r="D585" t="str">
            <v>OAKVILLE</v>
          </cell>
          <cell r="E585" t="str">
            <v>CA</v>
          </cell>
          <cell r="F585" t="str">
            <v>945620000</v>
          </cell>
        </row>
        <row r="586">
          <cell r="A586" t="str">
            <v>071911</v>
          </cell>
          <cell r="B586" t="str">
            <v>OAKWOOD CELLARS</v>
          </cell>
          <cell r="C586" t="str">
            <v>40504 N DEMOSS ROAD</v>
          </cell>
          <cell r="D586" t="str">
            <v>BENTON CITY</v>
          </cell>
          <cell r="E586" t="str">
            <v>WA</v>
          </cell>
          <cell r="F586" t="str">
            <v>993200000</v>
          </cell>
        </row>
        <row r="587">
          <cell r="A587" t="str">
            <v>362740</v>
          </cell>
          <cell r="B587" t="str">
            <v>ODOM COMPANY</v>
          </cell>
          <cell r="C587" t="str">
            <v>26 S HANFORD ST</v>
          </cell>
          <cell r="D587" t="str">
            <v>SEATTLE</v>
          </cell>
          <cell r="E587" t="str">
            <v>WA</v>
          </cell>
          <cell r="F587" t="str">
            <v>981240627</v>
          </cell>
        </row>
        <row r="588">
          <cell r="A588" t="str">
            <v>074012</v>
          </cell>
          <cell r="B588" t="str">
            <v>ODOM NORTHWEST BEVERAGES</v>
          </cell>
          <cell r="C588" t="str">
            <v>1177 ABADIE ST</v>
          </cell>
          <cell r="D588" t="str">
            <v>WALLA WALLA</v>
          </cell>
          <cell r="E588" t="str">
            <v>WA</v>
          </cell>
          <cell r="F588" t="str">
            <v>993621601</v>
          </cell>
        </row>
        <row r="589">
          <cell r="A589" t="str">
            <v>363173</v>
          </cell>
          <cell r="B589" t="str">
            <v>ODOM NORTHWEST BEVERAGES</v>
          </cell>
          <cell r="C589" t="str">
            <v>1390 COMMERCIAL WAY</v>
          </cell>
          <cell r="D589" t="str">
            <v>CLARKSTON</v>
          </cell>
          <cell r="E589" t="str">
            <v>WA</v>
          </cell>
          <cell r="F589" t="str">
            <v>994030158</v>
          </cell>
        </row>
        <row r="590">
          <cell r="A590" t="str">
            <v>071696</v>
          </cell>
          <cell r="B590" t="str">
            <v>O'FARRELL DISTRIBUTING COMPANY</v>
          </cell>
          <cell r="C590" t="str">
            <v>2216 CENTER ST</v>
          </cell>
          <cell r="D590" t="str">
            <v>TACOMA</v>
          </cell>
          <cell r="E590" t="str">
            <v>WA</v>
          </cell>
          <cell r="F590" t="str">
            <v>984097637</v>
          </cell>
        </row>
        <row r="591">
          <cell r="A591" t="str">
            <v>081042</v>
          </cell>
          <cell r="B591" t="str">
            <v>OLYMPIC CELLARS</v>
          </cell>
          <cell r="C591" t="str">
            <v>255410 HWY 101</v>
          </cell>
          <cell r="D591" t="str">
            <v>PORT ANGELES</v>
          </cell>
          <cell r="E591" t="str">
            <v>WA</v>
          </cell>
          <cell r="F591" t="str">
            <v>983620000</v>
          </cell>
        </row>
        <row r="592">
          <cell r="A592" t="str">
            <v>352505</v>
          </cell>
          <cell r="B592" t="str">
            <v>OLYMPIC CLUB</v>
          </cell>
          <cell r="C592" t="str">
            <v>112 N TOWER AVE</v>
          </cell>
          <cell r="D592" t="str">
            <v>CENTRALIA</v>
          </cell>
          <cell r="E592" t="str">
            <v>WA</v>
          </cell>
          <cell r="F592" t="str">
            <v>985310000</v>
          </cell>
        </row>
        <row r="593">
          <cell r="A593" t="str">
            <v>358496</v>
          </cell>
          <cell r="B593" t="str">
            <v>OLYMPIC DISTRIBUTING</v>
          </cell>
          <cell r="C593" t="str">
            <v>132 S BAYVIEW AVE</v>
          </cell>
          <cell r="D593" t="str">
            <v>PORT ANGELES</v>
          </cell>
          <cell r="E593" t="str">
            <v>WA</v>
          </cell>
          <cell r="F593" t="str">
            <v>983628605</v>
          </cell>
        </row>
        <row r="594">
          <cell r="A594" t="str">
            <v>079813</v>
          </cell>
          <cell r="B594" t="str">
            <v>ONALASKA BREWING COMPANY</v>
          </cell>
          <cell r="C594" t="str">
            <v>492 N MARKET BLVD</v>
          </cell>
          <cell r="D594" t="str">
            <v>CHEHALIS</v>
          </cell>
          <cell r="E594" t="str">
            <v>WA</v>
          </cell>
          <cell r="F594" t="str">
            <v>985320000</v>
          </cell>
        </row>
        <row r="595">
          <cell r="A595" t="str">
            <v>077493</v>
          </cell>
          <cell r="B595" t="str">
            <v>OPTIMA WINE CELLARS</v>
          </cell>
          <cell r="C595" t="str">
            <v>498 MOORE LN</v>
          </cell>
          <cell r="D595" t="str">
            <v>HEALDSBURG</v>
          </cell>
          <cell r="E595" t="str">
            <v>CA</v>
          </cell>
          <cell r="F595" t="str">
            <v>954484815</v>
          </cell>
        </row>
        <row r="596">
          <cell r="A596" t="str">
            <v>078353</v>
          </cell>
          <cell r="B596" t="str">
            <v>OPUS ONE</v>
          </cell>
          <cell r="C596" t="str">
            <v>7900 ST HELENA HWY</v>
          </cell>
          <cell r="D596" t="str">
            <v>OAKVILLE</v>
          </cell>
          <cell r="E596" t="str">
            <v>CA</v>
          </cell>
          <cell r="F596" t="str">
            <v>945620000</v>
          </cell>
        </row>
        <row r="597">
          <cell r="A597" t="str">
            <v>078892</v>
          </cell>
          <cell r="B597" t="str">
            <v>ORCHARD STREET BREWERY</v>
          </cell>
          <cell r="C597" t="str">
            <v>709 W ORCHARD DR SUITES 1 - 3</v>
          </cell>
          <cell r="D597" t="str">
            <v>BELLINGHAM</v>
          </cell>
          <cell r="E597" t="str">
            <v>WA</v>
          </cell>
          <cell r="F597" t="str">
            <v>982251776</v>
          </cell>
        </row>
        <row r="598">
          <cell r="A598" t="str">
            <v>365379</v>
          </cell>
          <cell r="B598" t="str">
            <v>OZEKI SAN BENITO</v>
          </cell>
          <cell r="C598" t="str">
            <v>249 HILLCREST RD</v>
          </cell>
          <cell r="D598" t="str">
            <v>HOLLISTER</v>
          </cell>
          <cell r="E598" t="str">
            <v>CA</v>
          </cell>
          <cell r="F598" t="str">
            <v>950230000</v>
          </cell>
        </row>
        <row r="599">
          <cell r="A599" t="str">
            <v>082089</v>
          </cell>
          <cell r="B599" t="str">
            <v>PABST BREWING COMPANY</v>
          </cell>
          <cell r="C599" t="str">
            <v>SCHMIDT PL &amp; CUSTER WAY</v>
          </cell>
          <cell r="D599" t="str">
            <v>TUMWATER</v>
          </cell>
          <cell r="E599" t="str">
            <v>WA</v>
          </cell>
          <cell r="F599" t="str">
            <v>98501</v>
          </cell>
        </row>
        <row r="600">
          <cell r="A600" t="str">
            <v>079900</v>
          </cell>
          <cell r="B600" t="str">
            <v>PACIFIC CREST BREWING COMPANY</v>
          </cell>
          <cell r="C600" t="str">
            <v>10845 E MARGINAL WAY S</v>
          </cell>
          <cell r="D600" t="str">
            <v>SEATTLE</v>
          </cell>
          <cell r="E600" t="str">
            <v>WA</v>
          </cell>
          <cell r="F600" t="str">
            <v>981681931</v>
          </cell>
        </row>
        <row r="601">
          <cell r="A601" t="str">
            <v>081249</v>
          </cell>
          <cell r="B601" t="str">
            <v>PACIFIC HORIZON</v>
          </cell>
          <cell r="C601" t="str">
            <v>10320 SE 6TH STE B-9</v>
          </cell>
          <cell r="D601" t="str">
            <v>BELLEVUE</v>
          </cell>
          <cell r="E601" t="str">
            <v>WA</v>
          </cell>
          <cell r="F601" t="str">
            <v>980040000</v>
          </cell>
        </row>
        <row r="602">
          <cell r="A602" t="str">
            <v>080447</v>
          </cell>
          <cell r="B602" t="str">
            <v>PACIFIC RIM BREWING COMPANY</v>
          </cell>
          <cell r="C602" t="str">
            <v>9832 14TH AVE SW</v>
          </cell>
          <cell r="D602" t="str">
            <v>SEATTLE</v>
          </cell>
          <cell r="E602" t="str">
            <v>WA</v>
          </cell>
          <cell r="F602" t="str">
            <v>981060000</v>
          </cell>
        </row>
        <row r="603">
          <cell r="A603" t="str">
            <v>079328</v>
          </cell>
          <cell r="B603" t="str">
            <v>PAHLMEYER</v>
          </cell>
          <cell r="C603" t="str">
            <v>7830-40 ST HELENA HWY</v>
          </cell>
          <cell r="D603" t="str">
            <v>OAKVILLE</v>
          </cell>
          <cell r="E603" t="str">
            <v>CA</v>
          </cell>
          <cell r="F603" t="str">
            <v>94562</v>
          </cell>
        </row>
        <row r="604">
          <cell r="A604" t="str">
            <v>080679</v>
          </cell>
          <cell r="B604" t="str">
            <v>PALM BAY IMPORTS</v>
          </cell>
          <cell r="C604" t="str">
            <v>26 S HANFORD ST</v>
          </cell>
          <cell r="D604" t="str">
            <v>SEATTLE</v>
          </cell>
          <cell r="E604" t="str">
            <v>WA</v>
          </cell>
          <cell r="F604" t="str">
            <v>981240000</v>
          </cell>
        </row>
        <row r="605">
          <cell r="A605" t="str">
            <v>081908</v>
          </cell>
          <cell r="B605" t="str">
            <v>PALMER VINEYARDS</v>
          </cell>
          <cell r="C605" t="str">
            <v>108 SOUND AVE</v>
          </cell>
          <cell r="D605" t="str">
            <v>RIVERHEAD</v>
          </cell>
          <cell r="E605" t="str">
            <v>NY</v>
          </cell>
          <cell r="F605" t="str">
            <v>119011104</v>
          </cell>
        </row>
        <row r="606">
          <cell r="A606" t="str">
            <v>081007</v>
          </cell>
          <cell r="B606" t="str">
            <v>PANORAMA BREWING COMPANY</v>
          </cell>
          <cell r="C606" t="str">
            <v>610 LAURENT ST</v>
          </cell>
          <cell r="D606" t="str">
            <v>SANTA CRUZ</v>
          </cell>
          <cell r="E606" t="str">
            <v>CA</v>
          </cell>
          <cell r="F606" t="str">
            <v>950603548</v>
          </cell>
        </row>
        <row r="607">
          <cell r="A607" t="str">
            <v>074040</v>
          </cell>
          <cell r="B607" t="str">
            <v>PANTHER CREEK CELLARS</v>
          </cell>
          <cell r="C607" t="str">
            <v>455 N IRVINE</v>
          </cell>
          <cell r="D607" t="str">
            <v>MC MINNVILLE</v>
          </cell>
          <cell r="E607" t="str">
            <v>OR</v>
          </cell>
          <cell r="F607" t="str">
            <v>971284200</v>
          </cell>
        </row>
        <row r="608">
          <cell r="A608" t="str">
            <v>081996</v>
          </cell>
          <cell r="B608" t="str">
            <v>PAOLETTI ESTATES WINERY</v>
          </cell>
          <cell r="C608" t="str">
            <v>4501 SILVERADO TRAIL</v>
          </cell>
          <cell r="D608" t="str">
            <v>CALISTOGA</v>
          </cell>
          <cell r="E608" t="str">
            <v>CA</v>
          </cell>
          <cell r="F608" t="str">
            <v>945150000</v>
          </cell>
        </row>
        <row r="609">
          <cell r="A609" t="str">
            <v>078974</v>
          </cell>
          <cell r="B609" t="str">
            <v>PARADIGM WINERY</v>
          </cell>
          <cell r="C609" t="str">
            <v>1307 DWYER RD</v>
          </cell>
          <cell r="D609" t="str">
            <v>OAKVILLE</v>
          </cell>
          <cell r="E609" t="str">
            <v>CA</v>
          </cell>
          <cell r="F609" t="str">
            <v>945620000</v>
          </cell>
        </row>
        <row r="610">
          <cell r="A610" t="str">
            <v>080696</v>
          </cell>
          <cell r="B610" t="str">
            <v>PARAISO SPRINGS VINEYARDS</v>
          </cell>
          <cell r="C610" t="str">
            <v>38060 PARAISO SPRINGS RD</v>
          </cell>
          <cell r="D610" t="str">
            <v>SOLEDAD</v>
          </cell>
          <cell r="E610" t="str">
            <v>CA</v>
          </cell>
          <cell r="F610" t="str">
            <v>93960</v>
          </cell>
        </row>
        <row r="611">
          <cell r="A611" t="str">
            <v>358895</v>
          </cell>
          <cell r="B611" t="str">
            <v>PARDUCCI WINE CELLARS</v>
          </cell>
          <cell r="C611" t="str">
            <v>501 PARDUCCI RD</v>
          </cell>
          <cell r="D611" t="str">
            <v>UKIAH</v>
          </cell>
          <cell r="E611" t="str">
            <v>CA</v>
          </cell>
          <cell r="F611" t="str">
            <v>954820000</v>
          </cell>
        </row>
        <row r="612">
          <cell r="A612" t="str">
            <v>078619</v>
          </cell>
          <cell r="B612" t="str">
            <v>PARKER STATION</v>
          </cell>
          <cell r="C612" t="str">
            <v>6200 FOXEN CANYON RD</v>
          </cell>
          <cell r="D612" t="str">
            <v>LOS OLIVOS</v>
          </cell>
          <cell r="E612" t="str">
            <v>CA</v>
          </cell>
          <cell r="F612" t="str">
            <v>934410000</v>
          </cell>
        </row>
        <row r="613">
          <cell r="A613" t="str">
            <v>080594</v>
          </cell>
          <cell r="B613" t="str">
            <v>PASEK CELLARS</v>
          </cell>
          <cell r="C613" t="str">
            <v>511 S 1ST</v>
          </cell>
          <cell r="D613" t="str">
            <v>MOUNT VERNON</v>
          </cell>
          <cell r="E613" t="str">
            <v>WA</v>
          </cell>
          <cell r="F613" t="str">
            <v>982730000</v>
          </cell>
        </row>
        <row r="614">
          <cell r="A614" t="str">
            <v>081511</v>
          </cell>
          <cell r="B614" t="str">
            <v>PASTERNAK WINE IMPORTS</v>
          </cell>
          <cell r="C614" t="str">
            <v>777 W PUTNAM AVE</v>
          </cell>
          <cell r="D614" t="str">
            <v>GREENWICH</v>
          </cell>
          <cell r="E614" t="str">
            <v>CT</v>
          </cell>
          <cell r="F614" t="str">
            <v>068305009</v>
          </cell>
        </row>
        <row r="615">
          <cell r="A615" t="str">
            <v>080588</v>
          </cell>
          <cell r="B615" t="str">
            <v>PATERNO IMPORTS</v>
          </cell>
          <cell r="C615" t="str">
            <v>900 ARMOUR DR</v>
          </cell>
          <cell r="D615" t="str">
            <v>LAKE BLUFF</v>
          </cell>
          <cell r="E615" t="str">
            <v>IL</v>
          </cell>
          <cell r="F615" t="str">
            <v>600440000</v>
          </cell>
        </row>
        <row r="616">
          <cell r="A616" t="str">
            <v>074303</v>
          </cell>
          <cell r="B616" t="str">
            <v>PATRICK M. PAUL VINEYARDS</v>
          </cell>
          <cell r="C616" t="str">
            <v>1554 SCHOOL AVE</v>
          </cell>
          <cell r="D616" t="str">
            <v>WALLA WALLA</v>
          </cell>
          <cell r="E616" t="str">
            <v>WA</v>
          </cell>
          <cell r="F616" t="str">
            <v>993629349</v>
          </cell>
        </row>
        <row r="617">
          <cell r="A617" t="str">
            <v>079684</v>
          </cell>
          <cell r="B617" t="str">
            <v>PATZ AND HALL WINE CO</v>
          </cell>
          <cell r="C617" t="str">
            <v>1758 SPRING ST</v>
          </cell>
          <cell r="D617" t="str">
            <v>ST HELENA</v>
          </cell>
          <cell r="E617" t="str">
            <v>CA</v>
          </cell>
          <cell r="F617" t="str">
            <v>945740000</v>
          </cell>
        </row>
        <row r="618">
          <cell r="A618" t="str">
            <v>079653</v>
          </cell>
          <cell r="B618" t="str">
            <v>PAUL HOBBS WINERY</v>
          </cell>
          <cell r="C618" t="str">
            <v>10155 SONOMA HWY</v>
          </cell>
          <cell r="D618" t="str">
            <v>KENWOOD</v>
          </cell>
          <cell r="E618" t="str">
            <v>CA</v>
          </cell>
          <cell r="F618" t="str">
            <v>954520000</v>
          </cell>
        </row>
        <row r="619">
          <cell r="A619" t="str">
            <v>079260</v>
          </cell>
          <cell r="B619" t="str">
            <v>PAUL THOMAS CELLARS</v>
          </cell>
          <cell r="C619" t="str">
            <v>2310 HOLMASON RD</v>
          </cell>
          <cell r="D619" t="str">
            <v>SUNNYSIDE</v>
          </cell>
          <cell r="E619" t="str">
            <v>WA</v>
          </cell>
          <cell r="F619" t="str">
            <v>989430000</v>
          </cell>
        </row>
        <row r="620">
          <cell r="A620" t="str">
            <v>076750</v>
          </cell>
          <cell r="B620" t="str">
            <v>PEACHY CANYON WINERY</v>
          </cell>
          <cell r="C620" t="str">
            <v>4045 PEACHY CANYON RD</v>
          </cell>
          <cell r="D620" t="str">
            <v>PASO ROBLES</v>
          </cell>
          <cell r="E620" t="str">
            <v>CA</v>
          </cell>
          <cell r="F620" t="str">
            <v>934469627</v>
          </cell>
        </row>
        <row r="621">
          <cell r="A621" t="str">
            <v>350892</v>
          </cell>
          <cell r="B621" t="str">
            <v>PEARL BREWING COMPANY</v>
          </cell>
          <cell r="C621" t="str">
            <v>312 PEARL PARKWAY</v>
          </cell>
          <cell r="D621" t="str">
            <v>SAN ANTONIO</v>
          </cell>
          <cell r="E621" t="str">
            <v>TX</v>
          </cell>
          <cell r="F621" t="str">
            <v>782150000</v>
          </cell>
        </row>
        <row r="622">
          <cell r="A622" t="str">
            <v>078787</v>
          </cell>
          <cell r="B622" t="str">
            <v>PELLEGRINI BROS. WINES</v>
          </cell>
          <cell r="C622" t="str">
            <v>10155 SONOMA HWY</v>
          </cell>
          <cell r="D622" t="str">
            <v>KENWOOD</v>
          </cell>
          <cell r="E622" t="str">
            <v>CA</v>
          </cell>
          <cell r="F622" t="str">
            <v>954520000</v>
          </cell>
        </row>
        <row r="623">
          <cell r="A623" t="str">
            <v>081006</v>
          </cell>
          <cell r="B623" t="str">
            <v>PEND D'OREILLE WINERY</v>
          </cell>
          <cell r="C623" t="str">
            <v>1067 BALDY INDUSTRIAL PARK</v>
          </cell>
          <cell r="D623" t="str">
            <v>SANDPOINT</v>
          </cell>
          <cell r="E623" t="str">
            <v>ID</v>
          </cell>
          <cell r="F623" t="str">
            <v>838640000</v>
          </cell>
        </row>
        <row r="624">
          <cell r="A624" t="str">
            <v>079574</v>
          </cell>
          <cell r="B624" t="str">
            <v>PEND OREILLE BREWING CO.</v>
          </cell>
          <cell r="C624" t="str">
            <v>220 CEDAR ST</v>
          </cell>
          <cell r="D624" t="str">
            <v>SANDPOINT</v>
          </cell>
          <cell r="E624" t="str">
            <v>ID</v>
          </cell>
          <cell r="F624" t="str">
            <v>838640000</v>
          </cell>
        </row>
        <row r="625">
          <cell r="A625" t="str">
            <v>078931</v>
          </cell>
          <cell r="B625" t="str">
            <v>PETER MICHAEL WINERY</v>
          </cell>
          <cell r="C625" t="str">
            <v>12400 IDA CLAYTON RD</v>
          </cell>
          <cell r="D625" t="str">
            <v>CALISTOGA</v>
          </cell>
          <cell r="E625" t="str">
            <v>CA</v>
          </cell>
          <cell r="F625" t="str">
            <v>94515</v>
          </cell>
        </row>
        <row r="626">
          <cell r="A626" t="str">
            <v>079227</v>
          </cell>
          <cell r="B626" t="str">
            <v>PETERSON DISTRIBUTING</v>
          </cell>
          <cell r="C626" t="str">
            <v>391 STATE ST NW</v>
          </cell>
          <cell r="D626" t="str">
            <v>CHEHALIS</v>
          </cell>
          <cell r="E626" t="str">
            <v>WA</v>
          </cell>
          <cell r="F626" t="str">
            <v>985320000</v>
          </cell>
        </row>
        <row r="627">
          <cell r="A627" t="str">
            <v>078447</v>
          </cell>
          <cell r="B627" t="str">
            <v>PETERSON WINERY</v>
          </cell>
          <cell r="C627" t="str">
            <v>1040 LYTTON SPRINGS RD</v>
          </cell>
          <cell r="D627" t="str">
            <v>HEALDSBURG</v>
          </cell>
          <cell r="E627" t="str">
            <v>CA</v>
          </cell>
          <cell r="F627" t="str">
            <v>954480000</v>
          </cell>
        </row>
        <row r="628">
          <cell r="A628" t="str">
            <v>077394</v>
          </cell>
          <cell r="B628" t="str">
            <v>PETE'S BREWING COMPANY</v>
          </cell>
          <cell r="C628" t="str">
            <v>4791 SCHLITZ AVE</v>
          </cell>
          <cell r="D628" t="str">
            <v>WINSTON - SALEM</v>
          </cell>
          <cell r="E628" t="str">
            <v>NC</v>
          </cell>
          <cell r="F628" t="str">
            <v>271010000</v>
          </cell>
        </row>
        <row r="629">
          <cell r="A629" t="str">
            <v>355806</v>
          </cell>
          <cell r="B629" t="str">
            <v>PIKE BREWING COMPANY AND LIBERTY MALT SUPPLY</v>
          </cell>
          <cell r="C629" t="str">
            <v>1419-1421 1ST AVE</v>
          </cell>
          <cell r="D629" t="str">
            <v>SEATTLE</v>
          </cell>
          <cell r="E629" t="str">
            <v>WA</v>
          </cell>
          <cell r="F629" t="str">
            <v>981010000</v>
          </cell>
        </row>
        <row r="630">
          <cell r="A630" t="str">
            <v>365904</v>
          </cell>
          <cell r="B630" t="str">
            <v>PINE RIDGE WINERY</v>
          </cell>
          <cell r="C630" t="str">
            <v>5901 SILVERADO TRAIL</v>
          </cell>
          <cell r="D630" t="str">
            <v>NAPA</v>
          </cell>
          <cell r="E630" t="str">
            <v>CA</v>
          </cell>
          <cell r="F630" t="str">
            <v>945589749</v>
          </cell>
        </row>
        <row r="631">
          <cell r="A631" t="str">
            <v>364264</v>
          </cell>
          <cell r="B631" t="str">
            <v>PIONEER BEVERAGE COMPANY</v>
          </cell>
          <cell r="C631" t="str">
            <v>111 E RAILROAD</v>
          </cell>
          <cell r="D631" t="str">
            <v>CLE ELUM</v>
          </cell>
          <cell r="E631" t="str">
            <v>WA</v>
          </cell>
          <cell r="F631" t="str">
            <v>989220000</v>
          </cell>
        </row>
        <row r="632">
          <cell r="A632" t="str">
            <v>078568</v>
          </cell>
          <cell r="B632" t="str">
            <v>PISTORESI DISTRIBUTING</v>
          </cell>
          <cell r="C632" t="str">
            <v>151 S HAMILTON RD</v>
          </cell>
          <cell r="D632" t="str">
            <v>MOSES LAKE</v>
          </cell>
          <cell r="E632" t="str">
            <v>WA</v>
          </cell>
          <cell r="F632" t="str">
            <v>988379534</v>
          </cell>
        </row>
        <row r="633">
          <cell r="A633" t="str">
            <v>082098</v>
          </cell>
          <cell r="B633" t="str">
            <v>PISTORESI DISTRIBUTING</v>
          </cell>
          <cell r="C633" t="str">
            <v>615 C3 N WENATCHEE AVE</v>
          </cell>
          <cell r="D633" t="str">
            <v>WENATCHEE</v>
          </cell>
          <cell r="E633" t="str">
            <v>WA</v>
          </cell>
          <cell r="F633" t="str">
            <v>988012059</v>
          </cell>
        </row>
        <row r="634">
          <cell r="A634" t="str">
            <v>365833</v>
          </cell>
          <cell r="B634" t="str">
            <v>PISTORESI DISTRIBUTING</v>
          </cell>
          <cell r="C634" t="str">
            <v>325 COLUMBIA ST</v>
          </cell>
          <cell r="D634" t="str">
            <v>OMAK</v>
          </cell>
          <cell r="E634" t="str">
            <v>WA</v>
          </cell>
          <cell r="F634" t="str">
            <v>988419623</v>
          </cell>
        </row>
        <row r="635">
          <cell r="A635" t="str">
            <v>081993</v>
          </cell>
          <cell r="B635" t="str">
            <v>PLUMPJACK WINERY</v>
          </cell>
          <cell r="C635" t="str">
            <v>620 OAKVILLE CROSS RD</v>
          </cell>
          <cell r="D635" t="str">
            <v>OAKVILLE</v>
          </cell>
          <cell r="E635" t="str">
            <v>CA</v>
          </cell>
          <cell r="F635" t="str">
            <v>945620000</v>
          </cell>
        </row>
        <row r="636">
          <cell r="A636" t="str">
            <v>070194</v>
          </cell>
          <cell r="B636" t="str">
            <v>PONTIN DEL ROZA WINERY</v>
          </cell>
          <cell r="C636" t="str">
            <v>35502 N HINZERLING RD</v>
          </cell>
          <cell r="D636" t="str">
            <v>PROSSER</v>
          </cell>
          <cell r="E636" t="str">
            <v>WA</v>
          </cell>
          <cell r="F636" t="str">
            <v>993509779</v>
          </cell>
        </row>
        <row r="637">
          <cell r="A637" t="str">
            <v>362348</v>
          </cell>
          <cell r="B637" t="str">
            <v>PONZI VINEYARDS</v>
          </cell>
          <cell r="C637" t="str">
            <v>14665 SW WINERY LANE</v>
          </cell>
          <cell r="D637" t="str">
            <v>BEAVERTON</v>
          </cell>
          <cell r="E637" t="str">
            <v>OR</v>
          </cell>
          <cell r="F637" t="str">
            <v>970078773</v>
          </cell>
        </row>
        <row r="638">
          <cell r="A638" t="str">
            <v>080180</v>
          </cell>
          <cell r="B638" t="str">
            <v>PORT ANGELES BREWING COMPANY</v>
          </cell>
          <cell r="C638" t="str">
            <v>134 W FRONT ST</v>
          </cell>
          <cell r="D638" t="str">
            <v>PORT ANGELES</v>
          </cell>
          <cell r="E638" t="str">
            <v>WA</v>
          </cell>
          <cell r="F638" t="str">
            <v>983622607</v>
          </cell>
        </row>
        <row r="639">
          <cell r="A639" t="str">
            <v>364521</v>
          </cell>
          <cell r="B639" t="str">
            <v>PORT ANGELES DISTRIBUTING COMPANY</v>
          </cell>
          <cell r="C639" t="str">
            <v>632 NORTH OAKRIDGE DRIVE</v>
          </cell>
          <cell r="D639" t="str">
            <v>PORT ANGELES</v>
          </cell>
          <cell r="E639" t="str">
            <v>WA</v>
          </cell>
          <cell r="F639" t="str">
            <v>983629055</v>
          </cell>
        </row>
        <row r="640">
          <cell r="A640" t="str">
            <v>079913</v>
          </cell>
          <cell r="B640" t="str">
            <v>PORT TOWNSEND BREWING CO.</v>
          </cell>
          <cell r="C640" t="str">
            <v>330 10TH ST SPACE C</v>
          </cell>
          <cell r="D640" t="str">
            <v>PORT TOWNSEND</v>
          </cell>
          <cell r="E640" t="str">
            <v>WA</v>
          </cell>
          <cell r="F640" t="str">
            <v>983680000</v>
          </cell>
        </row>
        <row r="641">
          <cell r="A641" t="str">
            <v>073717</v>
          </cell>
          <cell r="B641" t="str">
            <v>PORTLAND BREWING COMPANY</v>
          </cell>
          <cell r="C641" t="str">
            <v>2730 NW 31ST AVE</v>
          </cell>
          <cell r="D641" t="str">
            <v>PORTLAND</v>
          </cell>
          <cell r="E641" t="str">
            <v>OR</v>
          </cell>
          <cell r="F641" t="str">
            <v>972101718</v>
          </cell>
        </row>
        <row r="642">
          <cell r="A642" t="str">
            <v>072887</v>
          </cell>
          <cell r="B642" t="str">
            <v>PORTTEUS VINEYARDS</v>
          </cell>
          <cell r="C642" t="str">
            <v>5201 HIGHLAND</v>
          </cell>
          <cell r="D642" t="str">
            <v>ZILLAH</v>
          </cell>
          <cell r="E642" t="str">
            <v>WA</v>
          </cell>
          <cell r="F642" t="str">
            <v>989530000</v>
          </cell>
        </row>
        <row r="643">
          <cell r="A643" t="str">
            <v>079161</v>
          </cell>
          <cell r="B643" t="str">
            <v>POWERHOUSE RESTAURANT AND BREWERY</v>
          </cell>
          <cell r="C643" t="str">
            <v>454 E MAIN</v>
          </cell>
          <cell r="D643" t="str">
            <v>PUYALLUP</v>
          </cell>
          <cell r="E643" t="str">
            <v>WA</v>
          </cell>
          <cell r="F643" t="str">
            <v>983710000</v>
          </cell>
        </row>
        <row r="644">
          <cell r="A644" t="str">
            <v>072344</v>
          </cell>
          <cell r="B644" t="str">
            <v>PRESTANCE CORPORATION</v>
          </cell>
          <cell r="C644" t="str">
            <v>2101 4TH AVE STE 1280</v>
          </cell>
          <cell r="D644" t="str">
            <v>SEATTLE</v>
          </cell>
          <cell r="E644" t="str">
            <v>WA</v>
          </cell>
          <cell r="F644" t="str">
            <v>981210000</v>
          </cell>
        </row>
        <row r="645">
          <cell r="A645" t="str">
            <v>361520</v>
          </cell>
          <cell r="B645" t="str">
            <v>PRESTON PREMIUM WINES</v>
          </cell>
          <cell r="C645" t="str">
            <v>502 E VINEYARD DR</v>
          </cell>
          <cell r="D645" t="str">
            <v>PASCO</v>
          </cell>
          <cell r="E645" t="str">
            <v>WA</v>
          </cell>
          <cell r="F645" t="str">
            <v>993019667</v>
          </cell>
        </row>
        <row r="646">
          <cell r="A646" t="str">
            <v>368913</v>
          </cell>
          <cell r="B646" t="str">
            <v>PRESTON VINEYARDS</v>
          </cell>
          <cell r="C646" t="str">
            <v>9282 W DRY CRK RD</v>
          </cell>
          <cell r="D646" t="str">
            <v>HEALDSBURG</v>
          </cell>
          <cell r="E646" t="str">
            <v>CA</v>
          </cell>
          <cell r="F646" t="str">
            <v>954480000</v>
          </cell>
        </row>
        <row r="647">
          <cell r="A647" t="str">
            <v>078540</v>
          </cell>
          <cell r="B647" t="str">
            <v>PRIDE MOUNTAIN VINEYARDS</v>
          </cell>
          <cell r="C647" t="str">
            <v>4026 SPRING MTN RD</v>
          </cell>
          <cell r="D647" t="str">
            <v>ST HELENA</v>
          </cell>
          <cell r="E647" t="str">
            <v>CA</v>
          </cell>
          <cell r="F647" t="str">
            <v>945740000</v>
          </cell>
        </row>
        <row r="648">
          <cell r="A648" t="str">
            <v>079838</v>
          </cell>
          <cell r="B648" t="str">
            <v>PWI CO</v>
          </cell>
          <cell r="C648" t="str">
            <v>26 S HANFORD ST STE A</v>
          </cell>
          <cell r="D648" t="str">
            <v>SEATTLE</v>
          </cell>
          <cell r="E648" t="str">
            <v>WA</v>
          </cell>
          <cell r="F648" t="str">
            <v>981240000</v>
          </cell>
        </row>
        <row r="649">
          <cell r="A649" t="str">
            <v>364769</v>
          </cell>
          <cell r="B649" t="str">
            <v>PYRAMID BREWERIES</v>
          </cell>
          <cell r="C649" t="str">
            <v>1201 1ST AVE S</v>
          </cell>
          <cell r="D649" t="str">
            <v>SEATTLE</v>
          </cell>
          <cell r="E649" t="str">
            <v>WA</v>
          </cell>
          <cell r="F649" t="str">
            <v>981340000</v>
          </cell>
        </row>
        <row r="650">
          <cell r="A650" t="str">
            <v>080688</v>
          </cell>
          <cell r="B650" t="str">
            <v>PYRAMID BREWERIES INC.</v>
          </cell>
          <cell r="C650" t="str">
            <v>901 GILMAN ST</v>
          </cell>
          <cell r="D650" t="str">
            <v>BERKELEY</v>
          </cell>
          <cell r="E650" t="str">
            <v>CA</v>
          </cell>
          <cell r="F650" t="str">
            <v>947100000</v>
          </cell>
        </row>
        <row r="651">
          <cell r="A651" t="str">
            <v>080981</v>
          </cell>
          <cell r="B651" t="str">
            <v>QUADRA BEVERAGE</v>
          </cell>
          <cell r="C651" t="str">
            <v>3550 MERIDIAN ST SUITE 3&amp;4</v>
          </cell>
          <cell r="D651" t="str">
            <v>BELLINGHAM</v>
          </cell>
          <cell r="E651" t="str">
            <v>WA</v>
          </cell>
          <cell r="F651" t="str">
            <v>98225</v>
          </cell>
        </row>
        <row r="652">
          <cell r="A652" t="str">
            <v>361082</v>
          </cell>
          <cell r="B652" t="str">
            <v>QUADY</v>
          </cell>
          <cell r="C652" t="str">
            <v>13181 ROAD 24</v>
          </cell>
          <cell r="D652" t="str">
            <v>MADERA</v>
          </cell>
          <cell r="E652" t="str">
            <v>CA</v>
          </cell>
          <cell r="F652" t="str">
            <v>936379087</v>
          </cell>
        </row>
        <row r="653">
          <cell r="A653" t="str">
            <v>364210</v>
          </cell>
          <cell r="B653" t="str">
            <v>QUILCEDA CREEK VINTNERS</v>
          </cell>
          <cell r="C653" t="str">
            <v>11306 52ND ST SE</v>
          </cell>
          <cell r="D653" t="str">
            <v>SNOHOMISH</v>
          </cell>
          <cell r="E653" t="str">
            <v>WA</v>
          </cell>
          <cell r="F653" t="str">
            <v>982905517</v>
          </cell>
        </row>
        <row r="654">
          <cell r="A654" t="str">
            <v>081067</v>
          </cell>
          <cell r="B654" t="str">
            <v>QUIVIRA VINEYARDS</v>
          </cell>
          <cell r="C654" t="str">
            <v>4900 W DRY CREEK RD</v>
          </cell>
          <cell r="D654" t="str">
            <v>HEALDSBURG</v>
          </cell>
          <cell r="E654" t="str">
            <v>CA</v>
          </cell>
          <cell r="F654" t="str">
            <v>954480000</v>
          </cell>
        </row>
        <row r="655">
          <cell r="A655" t="str">
            <v>080861</v>
          </cell>
          <cell r="B655" t="str">
            <v>QUPE WINE CELLARS</v>
          </cell>
          <cell r="C655" t="str">
            <v>4665A SANTA MARIA MESA RD</v>
          </cell>
          <cell r="D655" t="str">
            <v>SANTA MARIA</v>
          </cell>
          <cell r="E655" t="str">
            <v>CA</v>
          </cell>
          <cell r="F655" t="str">
            <v>934540891</v>
          </cell>
        </row>
        <row r="656">
          <cell r="A656" t="str">
            <v>077877</v>
          </cell>
          <cell r="B656" t="str">
            <v>R &amp; R BEVERAGE COMPANY</v>
          </cell>
          <cell r="C656" t="str">
            <v>318 WELLHOUSE LOOP</v>
          </cell>
          <cell r="D656" t="str">
            <v>RICHLAND</v>
          </cell>
          <cell r="E656" t="str">
            <v>WA</v>
          </cell>
          <cell r="F656" t="str">
            <v>993520000</v>
          </cell>
        </row>
        <row r="657">
          <cell r="A657" t="str">
            <v>080518</v>
          </cell>
          <cell r="B657" t="str">
            <v>R &amp; R BEVERAGE COMPANY</v>
          </cell>
          <cell r="C657" t="str">
            <v>94 PIONEER ST</v>
          </cell>
          <cell r="D657" t="str">
            <v>UNION GAP</v>
          </cell>
          <cell r="E657" t="str">
            <v>WA</v>
          </cell>
          <cell r="F657" t="str">
            <v>98903</v>
          </cell>
        </row>
        <row r="658">
          <cell r="A658" t="str">
            <v>080083</v>
          </cell>
          <cell r="B658" t="str">
            <v>R. ELLERSICK BREWING CO.</v>
          </cell>
          <cell r="C658" t="str">
            <v>5505 216TH ST SW</v>
          </cell>
          <cell r="D658" t="str">
            <v>MOUNTLAKE TERRACE</v>
          </cell>
          <cell r="E658" t="str">
            <v>WA</v>
          </cell>
          <cell r="F658" t="str">
            <v>98043</v>
          </cell>
        </row>
        <row r="659">
          <cell r="A659" t="str">
            <v>074953</v>
          </cell>
          <cell r="B659" t="str">
            <v>RABBIT RIDGE VINEYARD</v>
          </cell>
          <cell r="C659" t="str">
            <v>3291 WESTSIDE RD</v>
          </cell>
          <cell r="D659" t="str">
            <v>HEALDSBURG</v>
          </cell>
          <cell r="E659" t="str">
            <v>CA</v>
          </cell>
          <cell r="F659" t="str">
            <v>954480000</v>
          </cell>
        </row>
        <row r="660">
          <cell r="A660" t="str">
            <v>080546</v>
          </cell>
          <cell r="B660" t="str">
            <v>RAINEY VALLEY WINERY</v>
          </cell>
          <cell r="C660" t="str">
            <v>8178 SR 12</v>
          </cell>
          <cell r="D660" t="str">
            <v>GLENOMA</v>
          </cell>
          <cell r="E660" t="str">
            <v>WA</v>
          </cell>
          <cell r="F660" t="str">
            <v>983360000</v>
          </cell>
        </row>
        <row r="661">
          <cell r="A661" t="str">
            <v>077090</v>
          </cell>
          <cell r="B661" t="str">
            <v>RAJDOOT IMPORTS</v>
          </cell>
          <cell r="C661" t="str">
            <v>20065 15TH AVE NE</v>
          </cell>
          <cell r="D661" t="str">
            <v>SHORELINE</v>
          </cell>
          <cell r="E661" t="str">
            <v>WA</v>
          </cell>
          <cell r="F661" t="str">
            <v>981550000</v>
          </cell>
        </row>
        <row r="662">
          <cell r="A662" t="str">
            <v>073765</v>
          </cell>
          <cell r="B662" t="str">
            <v>RAM BIG HORN BREWING COMPANY</v>
          </cell>
          <cell r="C662" t="str">
            <v>10019 59TH AVE SW</v>
          </cell>
          <cell r="D662" t="str">
            <v>LAKEWOOD</v>
          </cell>
          <cell r="E662" t="str">
            <v>WA</v>
          </cell>
          <cell r="F662" t="str">
            <v>984990000</v>
          </cell>
        </row>
        <row r="663">
          <cell r="A663" t="str">
            <v>076583</v>
          </cell>
          <cell r="B663" t="str">
            <v>RAM BIG HORN BREWING COMPANY</v>
          </cell>
          <cell r="C663" t="str">
            <v>3001 RUSTON WAY</v>
          </cell>
          <cell r="D663" t="str">
            <v>TACOMA</v>
          </cell>
          <cell r="E663" t="str">
            <v>WA</v>
          </cell>
          <cell r="F663" t="str">
            <v>984020000</v>
          </cell>
        </row>
        <row r="664">
          <cell r="A664" t="str">
            <v>362326</v>
          </cell>
          <cell r="B664" t="str">
            <v>RAM BIG HORN BREWING COMPANY</v>
          </cell>
          <cell r="C664" t="str">
            <v>4730 UNIVERSITY VILLAGE PL NE</v>
          </cell>
          <cell r="D664" t="str">
            <v>SEATTLE</v>
          </cell>
          <cell r="E664" t="str">
            <v>WA</v>
          </cell>
          <cell r="F664" t="str">
            <v>981050000</v>
          </cell>
        </row>
        <row r="665">
          <cell r="A665" t="str">
            <v>082007</v>
          </cell>
          <cell r="B665" t="str">
            <v>RAMEY WINE CELLARS</v>
          </cell>
          <cell r="C665" t="str">
            <v>1784 WARM SPRING RD</v>
          </cell>
          <cell r="D665" t="str">
            <v>GLEN ELLEN</v>
          </cell>
          <cell r="E665" t="str">
            <v>CA</v>
          </cell>
          <cell r="F665" t="str">
            <v>954428402</v>
          </cell>
        </row>
        <row r="666">
          <cell r="A666" t="str">
            <v>363638</v>
          </cell>
          <cell r="B666" t="str">
            <v>RATTLESNAKE MOUNTAIN BREWING COMPANY</v>
          </cell>
          <cell r="C666" t="str">
            <v>2696 N COLUMBIA CENTER BLVD</v>
          </cell>
          <cell r="D666" t="str">
            <v>RICHLAND</v>
          </cell>
          <cell r="E666" t="str">
            <v>WA</v>
          </cell>
          <cell r="F666" t="str">
            <v>993524839</v>
          </cell>
        </row>
        <row r="667">
          <cell r="A667" t="str">
            <v>366642</v>
          </cell>
          <cell r="B667" t="str">
            <v>RAVENSWOOD</v>
          </cell>
          <cell r="C667" t="str">
            <v>18701 GEHRICKE RD</v>
          </cell>
          <cell r="D667" t="str">
            <v>SONOMA</v>
          </cell>
          <cell r="E667" t="str">
            <v>CA</v>
          </cell>
          <cell r="F667" t="str">
            <v>954764710</v>
          </cell>
        </row>
        <row r="668">
          <cell r="A668" t="str">
            <v>363394</v>
          </cell>
          <cell r="B668" t="str">
            <v>RAYMOND VINEYARD &amp; CELLAR</v>
          </cell>
          <cell r="C668" t="str">
            <v>849 ZINFANDEL LANE</v>
          </cell>
          <cell r="D668" t="str">
            <v>ST HELENA</v>
          </cell>
          <cell r="E668" t="str">
            <v>CA</v>
          </cell>
          <cell r="F668" t="str">
            <v>945741645</v>
          </cell>
        </row>
        <row r="669">
          <cell r="A669" t="str">
            <v>076856</v>
          </cell>
          <cell r="B669" t="str">
            <v>REDHAWK VINEYARD</v>
          </cell>
          <cell r="C669" t="str">
            <v>2995 MICHIGAN CITY AVE NW</v>
          </cell>
          <cell r="D669" t="str">
            <v>SALEM</v>
          </cell>
          <cell r="E669" t="str">
            <v>OR</v>
          </cell>
          <cell r="F669" t="str">
            <v>973040000</v>
          </cell>
        </row>
        <row r="670">
          <cell r="A670" t="str">
            <v>072996</v>
          </cell>
          <cell r="B670" t="str">
            <v>REDHOOK ALE BREWERY</v>
          </cell>
          <cell r="C670" t="str">
            <v>3400 PHINNEY AVE N</v>
          </cell>
          <cell r="D670" t="str">
            <v>SEATTLE</v>
          </cell>
          <cell r="E670" t="str">
            <v>WA</v>
          </cell>
          <cell r="F670" t="str">
            <v>981038624</v>
          </cell>
        </row>
        <row r="671">
          <cell r="A671" t="str">
            <v>078315</v>
          </cell>
          <cell r="B671" t="str">
            <v>REDHOOK ALE BREWERY</v>
          </cell>
          <cell r="C671" t="str">
            <v>14300 NE 145TH ST</v>
          </cell>
          <cell r="D671" t="str">
            <v>WOODINVILLE</v>
          </cell>
          <cell r="E671" t="str">
            <v>WA</v>
          </cell>
          <cell r="F671" t="str">
            <v>980720000</v>
          </cell>
        </row>
        <row r="672">
          <cell r="A672" t="str">
            <v>076571</v>
          </cell>
          <cell r="B672" t="str">
            <v>REMY AMERIQUE, INC.</v>
          </cell>
          <cell r="C672" t="str">
            <v>1350 AVENUE OF THE AMERICAS</v>
          </cell>
          <cell r="D672" t="str">
            <v>NEW YORK</v>
          </cell>
          <cell r="E672" t="str">
            <v>NY</v>
          </cell>
          <cell r="F672" t="str">
            <v>100194702</v>
          </cell>
        </row>
        <row r="673">
          <cell r="A673" t="str">
            <v>078267</v>
          </cell>
          <cell r="B673" t="str">
            <v>RENAISSANCE</v>
          </cell>
          <cell r="C673" t="str">
            <v>12585 RICES CROSSING RD</v>
          </cell>
          <cell r="D673" t="str">
            <v>OREGON HOUSE</v>
          </cell>
          <cell r="E673" t="str">
            <v>CA</v>
          </cell>
          <cell r="F673" t="str">
            <v>959620000</v>
          </cell>
        </row>
        <row r="674">
          <cell r="A674" t="str">
            <v>081285</v>
          </cell>
          <cell r="B674" t="str">
            <v>RENAISSANCE CELLAR</v>
          </cell>
          <cell r="C674" t="str">
            <v>101 B PENNSYLVANIA AVE</v>
          </cell>
          <cell r="D674" t="str">
            <v>ROSLYN</v>
          </cell>
          <cell r="E674" t="str">
            <v>WA</v>
          </cell>
          <cell r="F674" t="str">
            <v>98390</v>
          </cell>
        </row>
        <row r="675">
          <cell r="A675" t="str">
            <v>365778</v>
          </cell>
          <cell r="B675" t="str">
            <v>RENWOOD WINERY</v>
          </cell>
          <cell r="C675" t="str">
            <v>12225 STEINER RD</v>
          </cell>
          <cell r="D675" t="str">
            <v>PLYMOUTH</v>
          </cell>
          <cell r="E675" t="str">
            <v>CA</v>
          </cell>
          <cell r="F675" t="str">
            <v>956699502</v>
          </cell>
        </row>
        <row r="676">
          <cell r="A676" t="str">
            <v>071245</v>
          </cell>
          <cell r="B676" t="str">
            <v>REX HILL VINEYARDS</v>
          </cell>
          <cell r="C676" t="str">
            <v>30835 N HWY 99 W</v>
          </cell>
          <cell r="D676" t="str">
            <v>NEWBERG</v>
          </cell>
          <cell r="E676" t="str">
            <v>OR</v>
          </cell>
          <cell r="F676" t="str">
            <v>971326966</v>
          </cell>
        </row>
        <row r="677">
          <cell r="A677" t="str">
            <v>076373</v>
          </cell>
          <cell r="B677" t="str">
            <v>RICH PASSAGE WINERY</v>
          </cell>
          <cell r="C677" t="str">
            <v>7869 NE DAY RD W BLDG A</v>
          </cell>
          <cell r="D677" t="str">
            <v>BAINBRIDGE ISLAND</v>
          </cell>
          <cell r="E677" t="str">
            <v>WA</v>
          </cell>
          <cell r="F677" t="str">
            <v>981104207</v>
          </cell>
        </row>
        <row r="678">
          <cell r="A678" t="str">
            <v>359678</v>
          </cell>
          <cell r="B678" t="str">
            <v>RIDGE VINEYARDS</v>
          </cell>
          <cell r="C678" t="str">
            <v>17100 MONTE BELLO ROAD</v>
          </cell>
          <cell r="D678" t="str">
            <v>CUPERTINO</v>
          </cell>
          <cell r="E678" t="str">
            <v>CA</v>
          </cell>
          <cell r="F678" t="str">
            <v>950150000</v>
          </cell>
        </row>
        <row r="679">
          <cell r="A679" t="str">
            <v>072667</v>
          </cell>
          <cell r="B679" t="str">
            <v>RISERVATI, INC.</v>
          </cell>
          <cell r="C679" t="str">
            <v>316 B 2ND AVE S</v>
          </cell>
          <cell r="D679" t="str">
            <v>SEATTLE</v>
          </cell>
          <cell r="E679" t="str">
            <v>WA</v>
          </cell>
          <cell r="F679" t="str">
            <v>981042619</v>
          </cell>
        </row>
        <row r="680">
          <cell r="A680" t="str">
            <v>076773</v>
          </cell>
          <cell r="B680" t="str">
            <v>RIVER ROAD VINEYARDS</v>
          </cell>
          <cell r="C680" t="str">
            <v>6109 ANDERSON RD</v>
          </cell>
          <cell r="D680" t="str">
            <v>FORESTVILLE</v>
          </cell>
          <cell r="E680" t="str">
            <v>CA</v>
          </cell>
          <cell r="F680" t="str">
            <v>954369627</v>
          </cell>
        </row>
        <row r="681">
          <cell r="A681" t="str">
            <v>364262</v>
          </cell>
          <cell r="B681" t="str">
            <v>RIVERSIDE BEVERAGE CO.</v>
          </cell>
          <cell r="C681" t="str">
            <v>3414 CALIFORNIA ST</v>
          </cell>
          <cell r="D681" t="str">
            <v>EVERETT</v>
          </cell>
          <cell r="E681" t="str">
            <v>WA</v>
          </cell>
          <cell r="F681" t="str">
            <v>982065460</v>
          </cell>
        </row>
        <row r="682">
          <cell r="A682" t="str">
            <v>079206</v>
          </cell>
          <cell r="B682" t="str">
            <v>RL WINE COMPANY</v>
          </cell>
          <cell r="C682" t="str">
            <v>111 E LINCOLN AVE #A</v>
          </cell>
          <cell r="D682" t="str">
            <v>SUNNYSIDE</v>
          </cell>
          <cell r="E682" t="str">
            <v>WA</v>
          </cell>
          <cell r="F682" t="str">
            <v>989440000</v>
          </cell>
        </row>
        <row r="683">
          <cell r="A683" t="str">
            <v>082149</v>
          </cell>
          <cell r="B683" t="str">
            <v>RMAS INVESTMENT,LLC</v>
          </cell>
          <cell r="C683" t="str">
            <v>14704 E 33 PL UNITS G&amp;H</v>
          </cell>
          <cell r="D683" t="str">
            <v>AURORA</v>
          </cell>
          <cell r="E683" t="str">
            <v>CO</v>
          </cell>
          <cell r="F683" t="str">
            <v>800110000</v>
          </cell>
        </row>
        <row r="684">
          <cell r="A684" t="str">
            <v>081294</v>
          </cell>
          <cell r="B684" t="str">
            <v>RMV CELLARS</v>
          </cell>
          <cell r="C684" t="str">
            <v>53511 N SUNSET RD PR NE</v>
          </cell>
          <cell r="D684" t="str">
            <v>BENTON CITY</v>
          </cell>
          <cell r="E684" t="str">
            <v>WA</v>
          </cell>
          <cell r="F684" t="str">
            <v>993200000</v>
          </cell>
        </row>
        <row r="685">
          <cell r="A685" t="str">
            <v>079039</v>
          </cell>
          <cell r="B685" t="str">
            <v>ROBERT BIALE VINEYARDS</v>
          </cell>
          <cell r="C685" t="str">
            <v>6015 BROWN ST</v>
          </cell>
          <cell r="D685" t="str">
            <v>NAPA</v>
          </cell>
          <cell r="E685" t="str">
            <v>CA</v>
          </cell>
          <cell r="F685" t="str">
            <v>945580000</v>
          </cell>
        </row>
        <row r="686">
          <cell r="A686" t="str">
            <v>072873</v>
          </cell>
          <cell r="B686" t="str">
            <v>ROBERT HUNTER WINERY</v>
          </cell>
          <cell r="C686" t="str">
            <v>15655 ARNOLD DR</v>
          </cell>
          <cell r="D686" t="str">
            <v>SONOMA</v>
          </cell>
          <cell r="E686" t="str">
            <v>CA</v>
          </cell>
          <cell r="F686" t="str">
            <v>954763203</v>
          </cell>
        </row>
        <row r="687">
          <cell r="A687" t="str">
            <v>081857</v>
          </cell>
          <cell r="B687" t="str">
            <v>ROBERT KARL CELLARS</v>
          </cell>
          <cell r="C687" t="str">
            <v>115 W PACIFIC AVE</v>
          </cell>
          <cell r="D687" t="str">
            <v>SPOKANE</v>
          </cell>
          <cell r="E687" t="str">
            <v>WA</v>
          </cell>
          <cell r="F687" t="str">
            <v>99201</v>
          </cell>
        </row>
        <row r="688">
          <cell r="A688" t="str">
            <v>364402</v>
          </cell>
          <cell r="B688" t="str">
            <v>ROBERT KEENAN WINERY</v>
          </cell>
          <cell r="C688" t="str">
            <v>3660 SPRING MOUNTAIN RD</v>
          </cell>
          <cell r="D688" t="str">
            <v>ST HELENA</v>
          </cell>
          <cell r="E688" t="str">
            <v>CA</v>
          </cell>
          <cell r="F688" t="str">
            <v>945740000</v>
          </cell>
        </row>
        <row r="689">
          <cell r="A689" t="str">
            <v>356990</v>
          </cell>
          <cell r="B689" t="str">
            <v>ROBERT MONDAVI WINERY</v>
          </cell>
          <cell r="C689" t="str">
            <v>7801 ST HELENA HWY</v>
          </cell>
          <cell r="D689" t="str">
            <v>OAKVILLE</v>
          </cell>
          <cell r="E689" t="str">
            <v>CA</v>
          </cell>
          <cell r="F689" t="str">
            <v>945620106</v>
          </cell>
        </row>
        <row r="690">
          <cell r="A690" t="str">
            <v>079070</v>
          </cell>
          <cell r="B690" t="str">
            <v>ROBERT MONDAVI WINERY - WOODBRIDGE</v>
          </cell>
          <cell r="C690" t="str">
            <v>5950 E WOODBRIDGE RD</v>
          </cell>
          <cell r="D690" t="str">
            <v>WOODBRIDGE</v>
          </cell>
          <cell r="E690" t="str">
            <v>CA</v>
          </cell>
          <cell r="F690" t="str">
            <v>945620000</v>
          </cell>
        </row>
        <row r="691">
          <cell r="A691" t="str">
            <v>077597</v>
          </cell>
          <cell r="B691" t="str">
            <v>ROBERT TALBOTT VINEYARDS</v>
          </cell>
          <cell r="C691" t="str">
            <v>1380 RIVER RD</v>
          </cell>
          <cell r="D691" t="str">
            <v>GONZALES</v>
          </cell>
          <cell r="E691" t="str">
            <v>CA</v>
          </cell>
          <cell r="F691" t="str">
            <v>939260776</v>
          </cell>
        </row>
        <row r="692">
          <cell r="A692" t="str">
            <v>080712</v>
          </cell>
          <cell r="B692" t="str">
            <v>ROCK BOTTOM BREWERY</v>
          </cell>
          <cell r="C692" t="str">
            <v>550 106TH AVE NE</v>
          </cell>
          <cell r="D692" t="str">
            <v>BELLEVUE</v>
          </cell>
          <cell r="E692" t="str">
            <v>WA</v>
          </cell>
          <cell r="F692" t="str">
            <v>98004</v>
          </cell>
        </row>
        <row r="693">
          <cell r="A693" t="str">
            <v>367961</v>
          </cell>
          <cell r="B693" t="str">
            <v>ROCK BOTTOM BREWERY</v>
          </cell>
          <cell r="C693" t="str">
            <v>1333 5TH AVE</v>
          </cell>
          <cell r="D693" t="str">
            <v>SEATTLE</v>
          </cell>
          <cell r="E693" t="str">
            <v>WA</v>
          </cell>
          <cell r="F693" t="str">
            <v>981010000</v>
          </cell>
        </row>
        <row r="694">
          <cell r="A694" t="str">
            <v>072207</v>
          </cell>
          <cell r="B694" t="str">
            <v>ROCK PASTA BRICK OVEN PIZZA</v>
          </cell>
          <cell r="C694" t="str">
            <v>1920 JEFFERSON AVE</v>
          </cell>
          <cell r="D694" t="str">
            <v>TACOMA</v>
          </cell>
          <cell r="E694" t="str">
            <v>WA</v>
          </cell>
          <cell r="F694" t="str">
            <v>984021608</v>
          </cell>
        </row>
        <row r="695">
          <cell r="A695" t="str">
            <v>074758</v>
          </cell>
          <cell r="B695" t="str">
            <v>ROCK PASTA BRICK OVEN PIZZA</v>
          </cell>
          <cell r="C695" t="str">
            <v>322 OCCIDENTAL AVE S</v>
          </cell>
          <cell r="D695" t="str">
            <v>SEATTLE</v>
          </cell>
          <cell r="E695" t="str">
            <v>WA</v>
          </cell>
          <cell r="F695" t="str">
            <v>981042840</v>
          </cell>
        </row>
        <row r="696">
          <cell r="A696" t="str">
            <v>072088</v>
          </cell>
          <cell r="B696" t="str">
            <v>ROCKIES BREWING COMPANY</v>
          </cell>
          <cell r="C696" t="str">
            <v>2880 WILDERNESS PL</v>
          </cell>
          <cell r="D696" t="str">
            <v>BOULDER</v>
          </cell>
          <cell r="E696" t="str">
            <v>CO</v>
          </cell>
          <cell r="F696" t="str">
            <v>803010000</v>
          </cell>
        </row>
        <row r="697">
          <cell r="A697" t="str">
            <v>081037</v>
          </cell>
          <cell r="B697" t="str">
            <v>ROCKING HORSE</v>
          </cell>
          <cell r="C697" t="str">
            <v>1001 FRANKLIN ST</v>
          </cell>
          <cell r="D697" t="str">
            <v>NAPA</v>
          </cell>
          <cell r="E697" t="str">
            <v>CA</v>
          </cell>
          <cell r="F697" t="str">
            <v>945590000</v>
          </cell>
        </row>
        <row r="698">
          <cell r="A698" t="str">
            <v>074358</v>
          </cell>
          <cell r="B698" t="str">
            <v>ROEDERER ESTATE</v>
          </cell>
          <cell r="C698" t="str">
            <v>4501 HWY 128</v>
          </cell>
          <cell r="D698" t="str">
            <v>PHILO</v>
          </cell>
          <cell r="E698" t="str">
            <v>CA</v>
          </cell>
          <cell r="F698" t="str">
            <v>954660000</v>
          </cell>
        </row>
        <row r="699">
          <cell r="A699" t="str">
            <v>369661</v>
          </cell>
          <cell r="B699" t="str">
            <v>ROMBAUER VINEYARDS</v>
          </cell>
          <cell r="C699" t="str">
            <v>3522 SILVERADO TRAIL</v>
          </cell>
          <cell r="D699" t="str">
            <v>ST HELENA</v>
          </cell>
          <cell r="E699" t="str">
            <v>CA</v>
          </cell>
          <cell r="F699" t="str">
            <v>945740000</v>
          </cell>
        </row>
        <row r="700">
          <cell r="A700" t="str">
            <v>078152</v>
          </cell>
          <cell r="B700" t="str">
            <v>ROSENBLUM CELLARS</v>
          </cell>
          <cell r="C700" t="str">
            <v>2900 MAIN ST</v>
          </cell>
          <cell r="D700" t="str">
            <v>ALAMEDA</v>
          </cell>
          <cell r="E700" t="str">
            <v>CA</v>
          </cell>
          <cell r="F700" t="str">
            <v>945017522</v>
          </cell>
        </row>
        <row r="701">
          <cell r="A701" t="str">
            <v>074047</v>
          </cell>
          <cell r="B701" t="str">
            <v>ROSLYN BREWING COMPANY INCORPORATED</v>
          </cell>
          <cell r="C701" t="str">
            <v>208 PENNSYLVANIA AVE</v>
          </cell>
          <cell r="D701" t="str">
            <v>ROSLYN</v>
          </cell>
          <cell r="E701" t="str">
            <v>WA</v>
          </cell>
          <cell r="F701" t="str">
            <v>989410000</v>
          </cell>
        </row>
        <row r="702">
          <cell r="A702" t="str">
            <v>365942</v>
          </cell>
          <cell r="B702" t="str">
            <v>ROUND HILL CELLARS</v>
          </cell>
          <cell r="C702" t="str">
            <v>1680 SILVERADO TRAIL</v>
          </cell>
          <cell r="D702" t="str">
            <v>ST HELENA</v>
          </cell>
          <cell r="E702" t="str">
            <v>CA</v>
          </cell>
          <cell r="F702" t="str">
            <v>945740000</v>
          </cell>
        </row>
        <row r="703">
          <cell r="A703" t="str">
            <v>369697</v>
          </cell>
          <cell r="B703" t="str">
            <v>ROYAL WINE</v>
          </cell>
          <cell r="C703" t="str">
            <v>420 KENT AVE</v>
          </cell>
          <cell r="D703" t="str">
            <v>BROOKLYN</v>
          </cell>
          <cell r="E703" t="str">
            <v>NY</v>
          </cell>
          <cell r="F703" t="str">
            <v>112115922</v>
          </cell>
        </row>
        <row r="704">
          <cell r="A704" t="str">
            <v>080928</v>
          </cell>
          <cell r="B704" t="str">
            <v>RUBISSOW SARGENT WINE COMPANY</v>
          </cell>
          <cell r="C704" t="str">
            <v>2413 4TH ST</v>
          </cell>
          <cell r="D704" t="str">
            <v>BERKELEY</v>
          </cell>
          <cell r="E704" t="str">
            <v>CA</v>
          </cell>
          <cell r="F704" t="str">
            <v>947102403</v>
          </cell>
        </row>
        <row r="705">
          <cell r="A705" t="str">
            <v>081209</v>
          </cell>
          <cell r="B705" t="str">
            <v>RUSSELL CREEK WINERY</v>
          </cell>
          <cell r="C705" t="str">
            <v>NW CORNER OF C STREET</v>
          </cell>
          <cell r="D705" t="str">
            <v>WALLA WALLA</v>
          </cell>
          <cell r="E705" t="str">
            <v>WA</v>
          </cell>
          <cell r="F705" t="str">
            <v>993620000</v>
          </cell>
        </row>
        <row r="706">
          <cell r="A706" t="str">
            <v>072436</v>
          </cell>
          <cell r="B706" t="str">
            <v>RUTHERFORD BENCHMARKS</v>
          </cell>
          <cell r="C706" t="str">
            <v>1155 MEE LN</v>
          </cell>
          <cell r="D706" t="str">
            <v>ST HELENA</v>
          </cell>
          <cell r="E706" t="str">
            <v>CA</v>
          </cell>
          <cell r="F706" t="str">
            <v>945740000</v>
          </cell>
        </row>
        <row r="707">
          <cell r="A707" t="str">
            <v>364079</v>
          </cell>
          <cell r="B707" t="str">
            <v>RUTHERFORD GROVE WINERY</v>
          </cell>
          <cell r="C707" t="str">
            <v>1673 ST HELENA HWY</v>
          </cell>
          <cell r="D707" t="str">
            <v>RUTHERFORD</v>
          </cell>
          <cell r="E707" t="str">
            <v>CA</v>
          </cell>
          <cell r="F707" t="str">
            <v>945730000</v>
          </cell>
        </row>
        <row r="708">
          <cell r="A708" t="str">
            <v>080129</v>
          </cell>
          <cell r="B708" t="str">
            <v>RUTZ CELLARS</v>
          </cell>
          <cell r="C708" t="str">
            <v>3637 FREI RD</v>
          </cell>
          <cell r="D708" t="str">
            <v>SEBASTOPOL</v>
          </cell>
          <cell r="E708" t="str">
            <v>CA</v>
          </cell>
          <cell r="F708" t="str">
            <v>954732311</v>
          </cell>
        </row>
        <row r="709">
          <cell r="A709" t="str">
            <v>071709</v>
          </cell>
          <cell r="B709" t="str">
            <v>S &amp; S ENTERPRISES</v>
          </cell>
          <cell r="C709" t="str">
            <v>18041 DES MOINES WAY S</v>
          </cell>
          <cell r="D709" t="str">
            <v>SEATTLE</v>
          </cell>
          <cell r="E709" t="str">
            <v>WA</v>
          </cell>
          <cell r="F709" t="str">
            <v>981480000</v>
          </cell>
        </row>
        <row r="710">
          <cell r="A710" t="str">
            <v>369162</v>
          </cell>
          <cell r="B710" t="str">
            <v>S. ANDERSON VINEYARD</v>
          </cell>
          <cell r="C710" t="str">
            <v>1473 YOUNTVILLE CROSSROADS</v>
          </cell>
          <cell r="D710" t="str">
            <v>YOUNTVILLE</v>
          </cell>
          <cell r="E710" t="str">
            <v>CA</v>
          </cell>
          <cell r="F710" t="str">
            <v>945990000</v>
          </cell>
        </row>
        <row r="711">
          <cell r="A711" t="str">
            <v>079797</v>
          </cell>
          <cell r="B711" t="str">
            <v>SAGA VINEYARDS</v>
          </cell>
          <cell r="C711" t="str">
            <v>30815 S WALL ST</v>
          </cell>
          <cell r="D711" t="str">
            <v>COLTON</v>
          </cell>
          <cell r="E711" t="str">
            <v>OR</v>
          </cell>
          <cell r="F711" t="str">
            <v>970179703</v>
          </cell>
        </row>
        <row r="712">
          <cell r="A712" t="str">
            <v>071303</v>
          </cell>
          <cell r="B712" t="str">
            <v>SAINT PAULIA VINTNERS</v>
          </cell>
          <cell r="C712" t="str">
            <v>18302 83RD AVE SE</v>
          </cell>
          <cell r="D712" t="str">
            <v>SNOHOMISH</v>
          </cell>
          <cell r="E712" t="str">
            <v>WA</v>
          </cell>
          <cell r="F712" t="str">
            <v>982900000</v>
          </cell>
        </row>
        <row r="713">
          <cell r="A713" t="str">
            <v>369911</v>
          </cell>
          <cell r="B713" t="str">
            <v>SAINTSBURY</v>
          </cell>
          <cell r="C713" t="str">
            <v>1500 LOS CARNEROS AVE</v>
          </cell>
          <cell r="D713" t="str">
            <v>NAPA</v>
          </cell>
          <cell r="E713" t="str">
            <v>CA</v>
          </cell>
          <cell r="F713" t="str">
            <v>945590000</v>
          </cell>
        </row>
        <row r="714">
          <cell r="A714" t="str">
            <v>082177</v>
          </cell>
          <cell r="B714" t="str">
            <v>SAKONNET VINEYARDS</v>
          </cell>
          <cell r="C714" t="str">
            <v>162 WEST MAIN RD</v>
          </cell>
          <cell r="D714" t="str">
            <v>LITTLE COMPTON</v>
          </cell>
          <cell r="E714" t="str">
            <v>RI</v>
          </cell>
          <cell r="F714" t="str">
            <v>02837</v>
          </cell>
        </row>
        <row r="715">
          <cell r="A715" t="str">
            <v>367415</v>
          </cell>
          <cell r="B715" t="str">
            <v>SALISHAN VINEYARDS</v>
          </cell>
          <cell r="C715" t="str">
            <v>35011 NORTH FORK</v>
          </cell>
          <cell r="D715" t="str">
            <v>LA CENTER</v>
          </cell>
          <cell r="E715" t="str">
            <v>WA</v>
          </cell>
          <cell r="F715" t="str">
            <v>986290000</v>
          </cell>
        </row>
        <row r="716">
          <cell r="A716" t="str">
            <v>076957</v>
          </cell>
          <cell r="B716" t="str">
            <v>SALMON CREEK BREWERY</v>
          </cell>
          <cell r="C716" t="str">
            <v>108 W EVERGREEN BLVD</v>
          </cell>
          <cell r="D716" t="str">
            <v>VANCOUVER</v>
          </cell>
          <cell r="E716" t="str">
            <v>WA</v>
          </cell>
          <cell r="F716" t="str">
            <v>986600000</v>
          </cell>
        </row>
        <row r="717">
          <cell r="A717" t="str">
            <v>081998</v>
          </cell>
          <cell r="B717" t="str">
            <v>SALVESTRIN WINE COMPANY</v>
          </cell>
          <cell r="C717" t="str">
            <v>397 MAIN ST</v>
          </cell>
          <cell r="D717" t="str">
            <v>ST HELENA</v>
          </cell>
          <cell r="E717" t="str">
            <v>CA</v>
          </cell>
          <cell r="F717" t="str">
            <v>945742158</v>
          </cell>
        </row>
        <row r="718">
          <cell r="A718" t="str">
            <v>079371</v>
          </cell>
          <cell r="B718" t="str">
            <v>SAMISH ISLAND WINERY</v>
          </cell>
          <cell r="C718" t="str">
            <v>10990 SAMISH ISLAND RD</v>
          </cell>
          <cell r="D718" t="str">
            <v>BOW</v>
          </cell>
          <cell r="E718" t="str">
            <v>WA</v>
          </cell>
          <cell r="F718" t="str">
            <v>982329339</v>
          </cell>
        </row>
        <row r="719">
          <cell r="A719" t="str">
            <v>076403</v>
          </cell>
          <cell r="B719" t="str">
            <v>SAN ANTONIO WINERY</v>
          </cell>
          <cell r="C719" t="str">
            <v>737 LAMAR ST</v>
          </cell>
          <cell r="D719" t="str">
            <v>LOS ANGELES</v>
          </cell>
          <cell r="E719" t="str">
            <v>CA</v>
          </cell>
          <cell r="F719" t="str">
            <v>900319990</v>
          </cell>
        </row>
        <row r="720">
          <cell r="A720" t="str">
            <v>079708</v>
          </cell>
          <cell r="B720" t="str">
            <v>SAN JUAN VINEYARDS</v>
          </cell>
          <cell r="C720" t="str">
            <v>2000 ROCHE HARBOR RD</v>
          </cell>
          <cell r="D720" t="str">
            <v>FRIDAY HARBOR</v>
          </cell>
          <cell r="E720" t="str">
            <v>WA</v>
          </cell>
          <cell r="F720" t="str">
            <v>982500000</v>
          </cell>
        </row>
        <row r="721">
          <cell r="A721" t="str">
            <v>071985</v>
          </cell>
          <cell r="B721" t="str">
            <v>SAN VICENTE WINE COMPANY</v>
          </cell>
          <cell r="C721" t="str">
            <v>PO BOX 27</v>
          </cell>
          <cell r="D721" t="str">
            <v>DUNDEE</v>
          </cell>
          <cell r="E721" t="str">
            <v>OR</v>
          </cell>
          <cell r="F721" t="str">
            <v>971150027</v>
          </cell>
        </row>
        <row r="722">
          <cell r="A722" t="str">
            <v>080187</v>
          </cell>
          <cell r="B722" t="str">
            <v>SANFORD J WISHNEV</v>
          </cell>
          <cell r="C722" t="str">
            <v>2255 YGNACIO VALLEY ROAD</v>
          </cell>
          <cell r="D722" t="str">
            <v>WALNUT CREEK</v>
          </cell>
          <cell r="E722" t="str">
            <v>CA</v>
          </cell>
          <cell r="F722" t="str">
            <v>945980000</v>
          </cell>
        </row>
        <row r="723">
          <cell r="A723" t="str">
            <v>076627</v>
          </cell>
          <cell r="B723" t="str">
            <v>SANFORD WINERY</v>
          </cell>
          <cell r="C723" t="str">
            <v>950 B MCMURRAY RD</v>
          </cell>
          <cell r="D723" t="str">
            <v>BUELLTON</v>
          </cell>
          <cell r="E723" t="str">
            <v>CA</v>
          </cell>
          <cell r="F723" t="str">
            <v>934270000</v>
          </cell>
        </row>
        <row r="724">
          <cell r="A724" t="str">
            <v>366966</v>
          </cell>
          <cell r="B724" t="str">
            <v>SANTA BARBARA WINERY</v>
          </cell>
          <cell r="C724" t="str">
            <v>202 ANACAPA DR</v>
          </cell>
          <cell r="D724" t="str">
            <v>SANTA BARBARA</v>
          </cell>
          <cell r="E724" t="str">
            <v>CA</v>
          </cell>
          <cell r="F724" t="str">
            <v>931011887</v>
          </cell>
        </row>
        <row r="725">
          <cell r="A725" t="str">
            <v>073788</v>
          </cell>
          <cell r="B725" t="str">
            <v>SANTA LUCIA WINERY</v>
          </cell>
          <cell r="C725" t="str">
            <v>1437 WILD HORSE WINERY CT</v>
          </cell>
          <cell r="D725" t="str">
            <v>TEMPLETON</v>
          </cell>
          <cell r="E725" t="str">
            <v>CA</v>
          </cell>
          <cell r="F725" t="str">
            <v>934650000</v>
          </cell>
        </row>
        <row r="726">
          <cell r="A726" t="str">
            <v>080957</v>
          </cell>
          <cell r="B726" t="str">
            <v>SAUCELITO CANYON VINEYARDS</v>
          </cell>
          <cell r="C726" t="str">
            <v>1600 SAUCELITO CREEK RD</v>
          </cell>
          <cell r="D726" t="str">
            <v>ARROYO GRANDE</v>
          </cell>
          <cell r="E726" t="str">
            <v>CA</v>
          </cell>
          <cell r="F726" t="str">
            <v>934200000</v>
          </cell>
        </row>
        <row r="727">
          <cell r="A727" t="str">
            <v>076940</v>
          </cell>
          <cell r="B727" t="str">
            <v>SAUSAL WINERY, INC.</v>
          </cell>
          <cell r="C727" t="str">
            <v>7370 HWY 128</v>
          </cell>
          <cell r="D727" t="str">
            <v>HEALDSBURG</v>
          </cell>
          <cell r="E727" t="str">
            <v>CA</v>
          </cell>
          <cell r="F727" t="str">
            <v>954489636</v>
          </cell>
        </row>
        <row r="728">
          <cell r="A728" t="str">
            <v>082002</v>
          </cell>
          <cell r="B728" t="str">
            <v>SAWTOOTH WINERY</v>
          </cell>
          <cell r="C728" t="str">
            <v>13750 SURREY LANE</v>
          </cell>
          <cell r="D728" t="str">
            <v>NAMPA</v>
          </cell>
          <cell r="E728" t="str">
            <v>ID</v>
          </cell>
          <cell r="F728" t="str">
            <v>836869128</v>
          </cell>
        </row>
        <row r="729">
          <cell r="A729" t="str">
            <v>077926</v>
          </cell>
          <cell r="B729" t="str">
            <v>SAXER BREWING CO.</v>
          </cell>
          <cell r="C729" t="str">
            <v>5875 SW LAKEVIEW BLVD</v>
          </cell>
          <cell r="D729" t="str">
            <v>LAKE OSWEGO</v>
          </cell>
          <cell r="E729" t="str">
            <v>OR</v>
          </cell>
          <cell r="F729" t="str">
            <v>970350000</v>
          </cell>
        </row>
        <row r="730">
          <cell r="A730" t="str">
            <v>369783</v>
          </cell>
          <cell r="B730" t="str">
            <v>SCHARFFENBERGER CELLARS</v>
          </cell>
          <cell r="C730" t="str">
            <v>8501 HIGHWAY 128</v>
          </cell>
          <cell r="D730" t="str">
            <v>PHILO</v>
          </cell>
          <cell r="E730" t="str">
            <v>CA</v>
          </cell>
          <cell r="F730" t="str">
            <v>954669478</v>
          </cell>
        </row>
        <row r="731">
          <cell r="A731" t="str">
            <v>358154</v>
          </cell>
          <cell r="B731" t="str">
            <v>SCHRAMSBERG VINEYARDS</v>
          </cell>
          <cell r="C731" t="str">
            <v>SCHRAMSBERG VINEYARDS</v>
          </cell>
          <cell r="D731" t="str">
            <v>CALISTOGA</v>
          </cell>
          <cell r="E731" t="str">
            <v>CA</v>
          </cell>
          <cell r="F731" t="str">
            <v>945150000</v>
          </cell>
        </row>
        <row r="732">
          <cell r="A732" t="str">
            <v>074165</v>
          </cell>
          <cell r="B732" t="str">
            <v>SCHUG CELLARS</v>
          </cell>
          <cell r="C732" t="str">
            <v>602 BONNEAU RD</v>
          </cell>
          <cell r="D732" t="str">
            <v>SONOMA</v>
          </cell>
          <cell r="E732" t="str">
            <v>CA</v>
          </cell>
          <cell r="F732" t="str">
            <v>954769749</v>
          </cell>
        </row>
        <row r="733">
          <cell r="A733" t="str">
            <v>366477</v>
          </cell>
          <cell r="B733" t="str">
            <v>SCOTT HENRY'S WINERY</v>
          </cell>
          <cell r="C733" t="str">
            <v>687 HUBBARD CREEK ROAD</v>
          </cell>
          <cell r="D733" t="str">
            <v>UMPQUA</v>
          </cell>
          <cell r="E733" t="str">
            <v>OR</v>
          </cell>
          <cell r="F733" t="str">
            <v>974860000</v>
          </cell>
        </row>
        <row r="734">
          <cell r="A734" t="str">
            <v>079551</v>
          </cell>
          <cell r="B734" t="str">
            <v>SCUTTLEBUTT BREWING CO.</v>
          </cell>
          <cell r="C734" t="str">
            <v>1524 WEST MARINE VIEW DR</v>
          </cell>
          <cell r="D734" t="str">
            <v>EVERETT</v>
          </cell>
          <cell r="E734" t="str">
            <v>WA</v>
          </cell>
          <cell r="F734" t="str">
            <v>982010000</v>
          </cell>
        </row>
        <row r="735">
          <cell r="A735" t="str">
            <v>079951</v>
          </cell>
          <cell r="B735" t="str">
            <v>SEAGRAM CHATEAU &amp; ESTATE WINES COMPANY</v>
          </cell>
          <cell r="C735" t="str">
            <v>375 PARK AVE</v>
          </cell>
          <cell r="D735" t="str">
            <v>NEW YORK</v>
          </cell>
          <cell r="E735" t="str">
            <v>NY</v>
          </cell>
          <cell r="F735" t="str">
            <v>101520192</v>
          </cell>
        </row>
        <row r="736">
          <cell r="A736" t="str">
            <v>357042</v>
          </cell>
          <cell r="B736" t="str">
            <v>SEBASTIANI VINEYARDS, INC.</v>
          </cell>
          <cell r="C736" t="str">
            <v>389 4TH STREET EAST</v>
          </cell>
          <cell r="D736" t="str">
            <v>SONOMA</v>
          </cell>
          <cell r="E736" t="str">
            <v>CA</v>
          </cell>
          <cell r="F736" t="str">
            <v>954765790</v>
          </cell>
        </row>
        <row r="737">
          <cell r="A737" t="str">
            <v>079183</v>
          </cell>
          <cell r="B737" t="str">
            <v>SECRET HOUSE VINEYARDS</v>
          </cell>
          <cell r="C737" t="str">
            <v>88324 VINEYARD LN</v>
          </cell>
          <cell r="D737" t="str">
            <v>VENETA</v>
          </cell>
          <cell r="E737" t="str">
            <v>OR</v>
          </cell>
          <cell r="F737" t="str">
            <v>974879406</v>
          </cell>
        </row>
        <row r="738">
          <cell r="A738" t="str">
            <v>369976</v>
          </cell>
          <cell r="B738" t="str">
            <v>SEGHESIO WINERY</v>
          </cell>
          <cell r="C738" t="str">
            <v>14730 GROVE ST</v>
          </cell>
          <cell r="D738" t="str">
            <v>HEALDSBURG</v>
          </cell>
          <cell r="E738" t="str">
            <v>CA</v>
          </cell>
          <cell r="F738" t="str">
            <v>954484818</v>
          </cell>
        </row>
        <row r="739">
          <cell r="A739" t="str">
            <v>080216</v>
          </cell>
          <cell r="B739" t="str">
            <v>SELENE WINES</v>
          </cell>
          <cell r="C739" t="str">
            <v>60 JUNIPER DR</v>
          </cell>
          <cell r="D739" t="str">
            <v>NAPA</v>
          </cell>
          <cell r="E739" t="str">
            <v>CA</v>
          </cell>
          <cell r="F739" t="str">
            <v>945580000</v>
          </cell>
        </row>
        <row r="740">
          <cell r="A740" t="str">
            <v>369975</v>
          </cell>
          <cell r="B740" t="str">
            <v>SEQUOIA GROVE VINEYARDS</v>
          </cell>
          <cell r="C740" t="str">
            <v>ST HELENA HWY</v>
          </cell>
          <cell r="D740" t="str">
            <v>RUTHERFORD</v>
          </cell>
          <cell r="E740" t="str">
            <v>CA</v>
          </cell>
          <cell r="F740" t="str">
            <v>945730000</v>
          </cell>
        </row>
        <row r="741">
          <cell r="A741" t="str">
            <v>080832</v>
          </cell>
          <cell r="B741" t="str">
            <v>SERENDIPITY CELLARS WINERY</v>
          </cell>
          <cell r="C741" t="str">
            <v>15275 DUNN FOREST RD</v>
          </cell>
          <cell r="D741" t="str">
            <v>MONMOUTH</v>
          </cell>
          <cell r="E741" t="str">
            <v>OR</v>
          </cell>
          <cell r="F741" t="str">
            <v>97361</v>
          </cell>
        </row>
        <row r="742">
          <cell r="A742" t="str">
            <v>077143</v>
          </cell>
          <cell r="B742" t="str">
            <v>SETH RYAN WINERY</v>
          </cell>
          <cell r="C742" t="str">
            <v>35306 SUNSET RD</v>
          </cell>
          <cell r="D742" t="str">
            <v>BENTON CITY</v>
          </cell>
          <cell r="E742" t="str">
            <v>WA</v>
          </cell>
          <cell r="F742" t="str">
            <v>993200000</v>
          </cell>
        </row>
        <row r="743">
          <cell r="A743" t="str">
            <v>075101</v>
          </cell>
          <cell r="B743" t="str">
            <v>SEVEN HILLS WINERY</v>
          </cell>
          <cell r="C743" t="str">
            <v>235 E BROADWAY</v>
          </cell>
          <cell r="D743" t="str">
            <v>MILTON-FREEWATER</v>
          </cell>
          <cell r="E743" t="str">
            <v>OR</v>
          </cell>
          <cell r="F743" t="str">
            <v>978620000</v>
          </cell>
        </row>
        <row r="744">
          <cell r="A744" t="str">
            <v>367997</v>
          </cell>
          <cell r="B744" t="str">
            <v>SHAFER VINEYARD CELLARS</v>
          </cell>
          <cell r="C744" t="str">
            <v>6200 NW GALES CREEK RD</v>
          </cell>
          <cell r="D744" t="str">
            <v>FOREST GROVE</v>
          </cell>
          <cell r="E744" t="str">
            <v>OR</v>
          </cell>
          <cell r="F744" t="str">
            <v>971160000</v>
          </cell>
        </row>
        <row r="745">
          <cell r="A745" t="str">
            <v>369209</v>
          </cell>
          <cell r="B745" t="str">
            <v>SHAFER VINEYARDS</v>
          </cell>
          <cell r="C745" t="str">
            <v>6154 SILVERADO TRAIL</v>
          </cell>
          <cell r="D745" t="str">
            <v>NAPA</v>
          </cell>
          <cell r="E745" t="str">
            <v>CA</v>
          </cell>
          <cell r="F745" t="str">
            <v>945580000</v>
          </cell>
        </row>
        <row r="746">
          <cell r="A746" t="str">
            <v>366777</v>
          </cell>
          <cell r="B746" t="str">
            <v>SHENANDOAH VINEYARDS</v>
          </cell>
          <cell r="C746" t="str">
            <v>12300 STEINER RD</v>
          </cell>
          <cell r="D746" t="str">
            <v>PLYMOUTH</v>
          </cell>
          <cell r="E746" t="str">
            <v>CA</v>
          </cell>
          <cell r="F746" t="str">
            <v>956690000</v>
          </cell>
        </row>
        <row r="747">
          <cell r="A747" t="str">
            <v>079898</v>
          </cell>
          <cell r="B747" t="str">
            <v>SIDURI WINES</v>
          </cell>
          <cell r="C747" t="str">
            <v>980-C AIRWAY COURT</v>
          </cell>
          <cell r="D747" t="str">
            <v>SANTA CRUZ</v>
          </cell>
          <cell r="E747" t="str">
            <v>CA</v>
          </cell>
          <cell r="F747" t="str">
            <v>954030000</v>
          </cell>
        </row>
        <row r="748">
          <cell r="A748" t="str">
            <v>367775</v>
          </cell>
          <cell r="B748" t="str">
            <v>SIERRA NEVADA BREWING COMPANY, INC.</v>
          </cell>
          <cell r="C748" t="str">
            <v>1075 E 20TH ST</v>
          </cell>
          <cell r="D748" t="str">
            <v>CHICO</v>
          </cell>
          <cell r="E748" t="str">
            <v>CA</v>
          </cell>
          <cell r="F748" t="str">
            <v>959280000</v>
          </cell>
        </row>
        <row r="749">
          <cell r="A749" t="str">
            <v>082067</v>
          </cell>
          <cell r="B749" t="str">
            <v>SIGNORELLO VINEYARDS</v>
          </cell>
          <cell r="C749" t="str">
            <v>4500 SILVERADO TRAIL</v>
          </cell>
          <cell r="D749" t="str">
            <v>NAPA</v>
          </cell>
          <cell r="E749" t="str">
            <v>CA</v>
          </cell>
          <cell r="F749" t="str">
            <v>945581100</v>
          </cell>
        </row>
        <row r="750">
          <cell r="A750" t="str">
            <v>079587</v>
          </cell>
          <cell r="B750" t="str">
            <v>SILVER CITY BREWING COMPANY</v>
          </cell>
          <cell r="C750" t="str">
            <v>2799 NW MYHRE RD</v>
          </cell>
          <cell r="D750" t="str">
            <v>SILVERDALE</v>
          </cell>
          <cell r="E750" t="str">
            <v>WA</v>
          </cell>
          <cell r="F750" t="str">
            <v>983830000</v>
          </cell>
        </row>
        <row r="751">
          <cell r="A751" t="str">
            <v>074353</v>
          </cell>
          <cell r="B751" t="str">
            <v>SILVER LAKE AT ROZA HILLS</v>
          </cell>
          <cell r="C751" t="str">
            <v>2022 VINTAGE RD</v>
          </cell>
          <cell r="D751" t="str">
            <v>ZILLAH</v>
          </cell>
          <cell r="E751" t="str">
            <v>WA</v>
          </cell>
          <cell r="F751" t="str">
            <v>989530000</v>
          </cell>
        </row>
        <row r="752">
          <cell r="A752" t="str">
            <v>079193</v>
          </cell>
          <cell r="B752" t="str">
            <v>SILVER LAKE SPARKLING CELLARS</v>
          </cell>
          <cell r="C752" t="str">
            <v>17721 B 132ND AVE NE</v>
          </cell>
          <cell r="D752" t="str">
            <v>WOODINVILLE</v>
          </cell>
          <cell r="E752" t="str">
            <v>WA</v>
          </cell>
          <cell r="F752" t="str">
            <v>980720000</v>
          </cell>
        </row>
        <row r="753">
          <cell r="A753" t="str">
            <v>364321</v>
          </cell>
          <cell r="B753" t="str">
            <v>SILVER OAK CELLARS</v>
          </cell>
          <cell r="C753" t="str">
            <v>915 OAKVILLE CROSSROADS</v>
          </cell>
          <cell r="D753" t="str">
            <v>OAKVILLE</v>
          </cell>
          <cell r="E753" t="str">
            <v>CA</v>
          </cell>
          <cell r="F753" t="str">
            <v>945620000</v>
          </cell>
        </row>
        <row r="754">
          <cell r="A754" t="str">
            <v>071173</v>
          </cell>
          <cell r="B754" t="str">
            <v>SILVERADO HILL CELLARS</v>
          </cell>
          <cell r="C754" t="str">
            <v>3105 SILVERADO TRAIL</v>
          </cell>
          <cell r="D754" t="str">
            <v>NAPA</v>
          </cell>
          <cell r="E754" t="str">
            <v>CA</v>
          </cell>
          <cell r="F754" t="str">
            <v>945580000</v>
          </cell>
        </row>
        <row r="755">
          <cell r="A755" t="str">
            <v>367515</v>
          </cell>
          <cell r="B755" t="str">
            <v>SILVERADO VINEYARDS</v>
          </cell>
          <cell r="C755" t="str">
            <v>6121 SILVERADO TRAIL</v>
          </cell>
          <cell r="D755" t="str">
            <v>NAPA</v>
          </cell>
          <cell r="E755" t="str">
            <v>CA</v>
          </cell>
          <cell r="F755" t="str">
            <v>945580000</v>
          </cell>
        </row>
        <row r="756">
          <cell r="A756" t="str">
            <v>359412</v>
          </cell>
          <cell r="B756" t="str">
            <v>SIMI WINERY</v>
          </cell>
          <cell r="C756" t="str">
            <v>16275 HEALDSBURG AVE</v>
          </cell>
          <cell r="D756" t="str">
            <v>HEALDSBURG</v>
          </cell>
          <cell r="E756" t="str">
            <v>CA</v>
          </cell>
          <cell r="F756" t="str">
            <v>954480000</v>
          </cell>
        </row>
        <row r="757">
          <cell r="A757" t="str">
            <v>078902</v>
          </cell>
          <cell r="B757" t="str">
            <v>SIMON LEVI COMPANY, LTD.</v>
          </cell>
          <cell r="C757" t="str">
            <v>7830-40 ST HELENA HWY</v>
          </cell>
          <cell r="D757" t="str">
            <v>OAKVILLE</v>
          </cell>
          <cell r="E757" t="str">
            <v>CA</v>
          </cell>
          <cell r="F757" t="str">
            <v>934620000</v>
          </cell>
        </row>
        <row r="758">
          <cell r="A758" t="str">
            <v>081385</v>
          </cell>
          <cell r="B758" t="str">
            <v>SINEANN</v>
          </cell>
          <cell r="C758" t="str">
            <v>15000 NE SPRINGBROOK</v>
          </cell>
          <cell r="D758" t="str">
            <v>NEWBERG</v>
          </cell>
          <cell r="E758" t="str">
            <v>OR</v>
          </cell>
          <cell r="F758" t="str">
            <v>971326954</v>
          </cell>
        </row>
        <row r="759">
          <cell r="A759" t="str">
            <v>074487</v>
          </cell>
          <cell r="B759" t="str">
            <v>SINSKEY VINEYARDS</v>
          </cell>
          <cell r="C759" t="str">
            <v>6320 SILVERADO TRAIL</v>
          </cell>
          <cell r="D759" t="str">
            <v>NAPA</v>
          </cell>
          <cell r="E759" t="str">
            <v>CA</v>
          </cell>
          <cell r="F759" t="str">
            <v>945589747</v>
          </cell>
        </row>
        <row r="760">
          <cell r="A760" t="str">
            <v>355595</v>
          </cell>
          <cell r="B760" t="str">
            <v>SKAGIT-NORTHWEST DISTRIBUTING</v>
          </cell>
          <cell r="C760" t="str">
            <v>735 FAIRHAVEN AVE</v>
          </cell>
          <cell r="D760" t="str">
            <v>BURLINGTON</v>
          </cell>
          <cell r="E760" t="str">
            <v>WA</v>
          </cell>
          <cell r="F760" t="str">
            <v>982330446</v>
          </cell>
        </row>
        <row r="761">
          <cell r="A761" t="str">
            <v>078722</v>
          </cell>
          <cell r="B761" t="str">
            <v>SKAGIT RIVER BREWING COMPANY</v>
          </cell>
          <cell r="C761" t="str">
            <v>404 S 3RD ST</v>
          </cell>
          <cell r="D761" t="str">
            <v>MOUNT VERNON</v>
          </cell>
          <cell r="E761" t="str">
            <v>WA</v>
          </cell>
          <cell r="F761" t="str">
            <v>982730000</v>
          </cell>
        </row>
        <row r="762">
          <cell r="A762" t="str">
            <v>072038</v>
          </cell>
          <cell r="B762" t="str">
            <v>SKY VINEYARDS</v>
          </cell>
          <cell r="C762" t="str">
            <v>4352 CAVEDALE RD</v>
          </cell>
          <cell r="D762" t="str">
            <v>GLEN ELLEN</v>
          </cell>
          <cell r="E762" t="str">
            <v>CA</v>
          </cell>
          <cell r="F762" t="str">
            <v>954429767</v>
          </cell>
        </row>
        <row r="763">
          <cell r="A763" t="str">
            <v>070593</v>
          </cell>
          <cell r="B763" t="str">
            <v>SMITH &amp; HOOK</v>
          </cell>
          <cell r="C763" t="str">
            <v>37700 FOOTHILL RD</v>
          </cell>
          <cell r="D763" t="str">
            <v>SOLEDAD</v>
          </cell>
          <cell r="E763" t="str">
            <v>CA</v>
          </cell>
          <cell r="F763" t="str">
            <v>939600000</v>
          </cell>
        </row>
        <row r="764">
          <cell r="A764" t="str">
            <v>080117</v>
          </cell>
          <cell r="B764" t="str">
            <v>SMITH ANDERSON ENTERPRISES</v>
          </cell>
          <cell r="C764" t="str">
            <v>3000 BOWEN AVE</v>
          </cell>
          <cell r="D764" t="str">
            <v>GRATON</v>
          </cell>
          <cell r="E764" t="str">
            <v>CA</v>
          </cell>
          <cell r="F764" t="str">
            <v>954440000</v>
          </cell>
        </row>
        <row r="765">
          <cell r="A765" t="str">
            <v>079378</v>
          </cell>
          <cell r="B765" t="str">
            <v>SNIPES MOUNTAIN BREWING</v>
          </cell>
          <cell r="C765" t="str">
            <v>905 YAKIMA VALLEY HIGHWAY</v>
          </cell>
          <cell r="D765" t="str">
            <v>SUNNYSIDE</v>
          </cell>
          <cell r="E765" t="str">
            <v>WA</v>
          </cell>
          <cell r="F765" t="str">
            <v>989440000</v>
          </cell>
        </row>
        <row r="766">
          <cell r="A766" t="str">
            <v>080673</v>
          </cell>
          <cell r="B766" t="str">
            <v>SNOQUALMIE FALLS BREWING COMPANY</v>
          </cell>
          <cell r="C766" t="str">
            <v>8032 FALLS AVE SE</v>
          </cell>
          <cell r="D766" t="str">
            <v>SNOQUALMIE</v>
          </cell>
          <cell r="E766" t="str">
            <v>WA</v>
          </cell>
          <cell r="F766" t="str">
            <v>980650000</v>
          </cell>
        </row>
        <row r="767">
          <cell r="A767" t="str">
            <v>363383</v>
          </cell>
          <cell r="B767" t="str">
            <v>SOKOL BLOSSER WINERY</v>
          </cell>
          <cell r="C767" t="str">
            <v>SOKOL BLOSSER LANE</v>
          </cell>
          <cell r="D767" t="str">
            <v>DUNDEE</v>
          </cell>
          <cell r="E767" t="str">
            <v>OR</v>
          </cell>
          <cell r="F767" t="str">
            <v>971150000</v>
          </cell>
        </row>
        <row r="768">
          <cell r="A768" t="str">
            <v>081173</v>
          </cell>
          <cell r="B768" t="str">
            <v>SOMMER VINEYARDS</v>
          </cell>
          <cell r="C768" t="str">
            <v>5110 HWY 128</v>
          </cell>
          <cell r="D768" t="str">
            <v>GEYERSVILLE</v>
          </cell>
          <cell r="E768" t="str">
            <v>CA</v>
          </cell>
          <cell r="F768" t="str">
            <v>954419616</v>
          </cell>
        </row>
        <row r="769">
          <cell r="A769" t="str">
            <v>369198</v>
          </cell>
          <cell r="B769" t="str">
            <v>SONOMA-CUTRER VINEYARDS</v>
          </cell>
          <cell r="C769" t="str">
            <v>4401 SLUSSER RD</v>
          </cell>
          <cell r="D769" t="str">
            <v>WINDSOR</v>
          </cell>
          <cell r="E769" t="str">
            <v>CA</v>
          </cell>
          <cell r="F769" t="str">
            <v>954929672</v>
          </cell>
        </row>
        <row r="770">
          <cell r="A770" t="str">
            <v>077648</v>
          </cell>
          <cell r="B770" t="str">
            <v>SONOMA CREEK WINERY</v>
          </cell>
          <cell r="C770" t="str">
            <v>23355 MILLERICK RD</v>
          </cell>
          <cell r="D770" t="str">
            <v>SONOMA</v>
          </cell>
          <cell r="E770" t="str">
            <v>CA</v>
          </cell>
          <cell r="F770" t="str">
            <v>954769282</v>
          </cell>
        </row>
        <row r="771">
          <cell r="A771" t="str">
            <v>079400</v>
          </cell>
          <cell r="B771" t="str">
            <v>SONORA WINERY &amp; PORT WORKS</v>
          </cell>
          <cell r="C771" t="str">
            <v>17500 RT 5 RD</v>
          </cell>
          <cell r="D771" t="str">
            <v>SONORA</v>
          </cell>
          <cell r="E771" t="str">
            <v>CA</v>
          </cell>
          <cell r="F771" t="str">
            <v>953700000</v>
          </cell>
        </row>
        <row r="772">
          <cell r="A772" t="str">
            <v>078802</v>
          </cell>
          <cell r="B772" t="str">
            <v>SOOS CREEK WINE CELLARS</v>
          </cell>
          <cell r="C772" t="str">
            <v>20404 140TH AVE SE</v>
          </cell>
          <cell r="D772" t="str">
            <v>KENT</v>
          </cell>
          <cell r="E772" t="str">
            <v>WA</v>
          </cell>
          <cell r="F772" t="str">
            <v>980420000</v>
          </cell>
        </row>
        <row r="773">
          <cell r="A773" t="str">
            <v>081340</v>
          </cell>
          <cell r="B773" t="str">
            <v>SORENSEN CELLARS</v>
          </cell>
          <cell r="C773" t="str">
            <v>234G OTTO ST</v>
          </cell>
          <cell r="D773" t="str">
            <v>PORT TOWNSEND</v>
          </cell>
          <cell r="E773" t="str">
            <v>WA</v>
          </cell>
          <cell r="F773" t="str">
            <v>98368</v>
          </cell>
        </row>
        <row r="774">
          <cell r="A774" t="str">
            <v>071579</v>
          </cell>
          <cell r="B774" t="str">
            <v>SOUND BEVERAGE DISTRIBUTORS</v>
          </cell>
          <cell r="C774" t="str">
            <v>1077 HWY 20</v>
          </cell>
          <cell r="D774" t="str">
            <v>MOUNT VERNON</v>
          </cell>
          <cell r="E774" t="str">
            <v>WA</v>
          </cell>
          <cell r="F774" t="str">
            <v>982739693</v>
          </cell>
        </row>
        <row r="775">
          <cell r="A775" t="str">
            <v>369794</v>
          </cell>
          <cell r="B775" t="str">
            <v>SOUND BEVERAGE DISTRIBUTORS</v>
          </cell>
          <cell r="C775" t="str">
            <v>3901 AIRPORT WAY</v>
          </cell>
          <cell r="D775" t="str">
            <v>BELLINGHAM</v>
          </cell>
          <cell r="E775" t="str">
            <v>WA</v>
          </cell>
          <cell r="F775" t="str">
            <v>982269159</v>
          </cell>
        </row>
        <row r="776">
          <cell r="A776" t="str">
            <v>081251</v>
          </cell>
          <cell r="B776" t="str">
            <v>SOUND BREWERY AND SMOKEHOUSE</v>
          </cell>
          <cell r="C776" t="str">
            <v>403 MADISON AVE N</v>
          </cell>
          <cell r="D776" t="str">
            <v>BAINBRIDGE ISLAND</v>
          </cell>
          <cell r="E776" t="str">
            <v>WA</v>
          </cell>
          <cell r="F776" t="str">
            <v>981100000</v>
          </cell>
        </row>
        <row r="777">
          <cell r="A777" t="str">
            <v>080510</v>
          </cell>
          <cell r="B777" t="str">
            <v>SOUTH BAY WINE GROUP</v>
          </cell>
          <cell r="C777" t="str">
            <v>5718 RAVENSPUR DRIVE</v>
          </cell>
          <cell r="D777" t="str">
            <v>RANCHO PALOS VERDES</v>
          </cell>
          <cell r="E777" t="str">
            <v>CA</v>
          </cell>
          <cell r="F777" t="str">
            <v>902740000</v>
          </cell>
        </row>
        <row r="778">
          <cell r="A778" t="str">
            <v>082313</v>
          </cell>
          <cell r="B778" t="str">
            <v>SPELLETICH CELLARS</v>
          </cell>
          <cell r="C778" t="str">
            <v>1091 LARKMEAD LANE #17 &amp; #18</v>
          </cell>
          <cell r="D778" t="str">
            <v>CALISTOGA</v>
          </cell>
          <cell r="E778" t="str">
            <v>CA</v>
          </cell>
          <cell r="F778" t="str">
            <v>945150000</v>
          </cell>
        </row>
        <row r="779">
          <cell r="A779" t="str">
            <v>071466</v>
          </cell>
          <cell r="B779" t="str">
            <v>SPOTTSWOODE WINERY</v>
          </cell>
          <cell r="C779" t="str">
            <v>1902 MADRONA AVE</v>
          </cell>
          <cell r="D779" t="str">
            <v>ST HELENA</v>
          </cell>
          <cell r="E779" t="str">
            <v>CA</v>
          </cell>
          <cell r="F779" t="str">
            <v>945742354</v>
          </cell>
        </row>
        <row r="780">
          <cell r="A780" t="str">
            <v>360457</v>
          </cell>
          <cell r="B780" t="str">
            <v>SPRING MOUNTAIN VINEYARD</v>
          </cell>
          <cell r="C780" t="str">
            <v>2805 SPRING MOUNTAIN RD</v>
          </cell>
          <cell r="D780" t="str">
            <v>ST HELENA</v>
          </cell>
          <cell r="E780" t="str">
            <v>CA</v>
          </cell>
          <cell r="F780" t="str">
            <v>945740000</v>
          </cell>
        </row>
        <row r="781">
          <cell r="A781" t="str">
            <v>081549</v>
          </cell>
          <cell r="B781" t="str">
            <v>SPRINGHILL CELLARS WINERY</v>
          </cell>
          <cell r="C781" t="str">
            <v>2920 NW SCENIC DR</v>
          </cell>
          <cell r="D781" t="str">
            <v>ALBANY</v>
          </cell>
          <cell r="E781" t="str">
            <v>OR</v>
          </cell>
          <cell r="F781" t="str">
            <v>973219340</v>
          </cell>
        </row>
        <row r="782">
          <cell r="A782" t="str">
            <v>369425</v>
          </cell>
          <cell r="B782" t="str">
            <v>ST HELENA WINE CO.</v>
          </cell>
          <cell r="C782" t="str">
            <v>3027 SILVERADO TRAIL</v>
          </cell>
          <cell r="D782" t="str">
            <v>ST HELENA</v>
          </cell>
          <cell r="E782" t="str">
            <v>CA</v>
          </cell>
          <cell r="F782" t="str">
            <v>945740000</v>
          </cell>
        </row>
        <row r="783">
          <cell r="A783" t="str">
            <v>071301</v>
          </cell>
          <cell r="B783" t="str">
            <v>ST INNOCENT WINERY</v>
          </cell>
          <cell r="C783" t="str">
            <v>1360 TANDEM AVE NE</v>
          </cell>
          <cell r="D783" t="str">
            <v>SALEM</v>
          </cell>
          <cell r="E783" t="str">
            <v>OR</v>
          </cell>
          <cell r="F783" t="str">
            <v>973030000</v>
          </cell>
        </row>
        <row r="784">
          <cell r="A784" t="str">
            <v>072064</v>
          </cell>
          <cell r="B784" t="str">
            <v>ST JOSEF'S WINE CELLAR</v>
          </cell>
          <cell r="C784" t="str">
            <v>28836 S BARLOW RD</v>
          </cell>
          <cell r="D784" t="str">
            <v>CANBY</v>
          </cell>
          <cell r="E784" t="str">
            <v>OR</v>
          </cell>
          <cell r="F784" t="str">
            <v>970130000</v>
          </cell>
        </row>
        <row r="785">
          <cell r="A785" t="str">
            <v>365785</v>
          </cell>
          <cell r="B785" t="str">
            <v>ST. FRANCIS WINERY &amp; VINEYARDS</v>
          </cell>
          <cell r="C785" t="str">
            <v>8450 SONOMA HWY</v>
          </cell>
          <cell r="D785" t="str">
            <v>KENWOOD</v>
          </cell>
          <cell r="E785" t="str">
            <v>CA</v>
          </cell>
          <cell r="F785" t="str">
            <v>954529003</v>
          </cell>
        </row>
        <row r="786">
          <cell r="A786" t="str">
            <v>072491</v>
          </cell>
          <cell r="B786" t="str">
            <v>ST. HILAIRE CELLARS DISTRIBUTING</v>
          </cell>
          <cell r="C786" t="str">
            <v>21108J 72ND AVE S</v>
          </cell>
          <cell r="D786" t="str">
            <v>KENT</v>
          </cell>
          <cell r="E786" t="str">
            <v>WA</v>
          </cell>
          <cell r="F786" t="str">
            <v>980321339</v>
          </cell>
        </row>
        <row r="787">
          <cell r="A787" t="str">
            <v>076349</v>
          </cell>
          <cell r="B787" t="str">
            <v>ST. SUPERY VINEYARDS &amp; WINERY</v>
          </cell>
          <cell r="C787" t="str">
            <v>8440 ST HELENA HWY</v>
          </cell>
          <cell r="D787" t="str">
            <v>RUTHERFORD</v>
          </cell>
          <cell r="E787" t="str">
            <v>CA</v>
          </cell>
          <cell r="F787" t="str">
            <v>945730000</v>
          </cell>
        </row>
        <row r="788">
          <cell r="A788" t="str">
            <v>081412</v>
          </cell>
          <cell r="B788" t="str">
            <v>STAG HOLLOW VINEYARDS</v>
          </cell>
          <cell r="C788" t="str">
            <v>7930 NE BLACKBURN RD</v>
          </cell>
          <cell r="D788" t="str">
            <v>YAMHILL</v>
          </cell>
          <cell r="E788" t="str">
            <v>OR</v>
          </cell>
          <cell r="F788" t="str">
            <v>97148</v>
          </cell>
        </row>
        <row r="789">
          <cell r="A789" t="str">
            <v>078645</v>
          </cell>
          <cell r="B789" t="str">
            <v>STAGLIN FAMILY VINEYARD</v>
          </cell>
          <cell r="C789" t="str">
            <v>7830-40 ST. HELENA HWY</v>
          </cell>
          <cell r="D789" t="str">
            <v>OAKVILLE</v>
          </cell>
          <cell r="E789" t="str">
            <v>CA</v>
          </cell>
          <cell r="F789" t="str">
            <v>945620000</v>
          </cell>
        </row>
        <row r="790">
          <cell r="A790" t="str">
            <v>360369</v>
          </cell>
          <cell r="B790" t="str">
            <v>STAG'S LEAP WINE CELLARS</v>
          </cell>
          <cell r="C790" t="str">
            <v>5766 SILVERADO TRAIL</v>
          </cell>
          <cell r="D790" t="str">
            <v>NAPA</v>
          </cell>
          <cell r="E790" t="str">
            <v>CA</v>
          </cell>
          <cell r="F790" t="str">
            <v>945580000</v>
          </cell>
        </row>
        <row r="791">
          <cell r="A791" t="str">
            <v>369349</v>
          </cell>
          <cell r="B791" t="str">
            <v>STALEY VINEYARDS &amp; WINERY</v>
          </cell>
          <cell r="C791" t="str">
            <v>25510 RIVER RD</v>
          </cell>
          <cell r="D791" t="str">
            <v>CLOVERDALE</v>
          </cell>
          <cell r="E791" t="str">
            <v>CA</v>
          </cell>
          <cell r="F791" t="str">
            <v>954250000</v>
          </cell>
        </row>
        <row r="792">
          <cell r="A792" t="str">
            <v>079304</v>
          </cell>
          <cell r="B792" t="str">
            <v>STANDARD BEER DISTRIBUTING CO.</v>
          </cell>
          <cell r="C792" t="str">
            <v>620 CALIFORNIA WAY</v>
          </cell>
          <cell r="D792" t="str">
            <v>LONGVIEW</v>
          </cell>
          <cell r="E792" t="str">
            <v>WA</v>
          </cell>
          <cell r="F792" t="str">
            <v>986320000</v>
          </cell>
        </row>
        <row r="793">
          <cell r="A793" t="str">
            <v>079560</v>
          </cell>
          <cell r="B793" t="str">
            <v>STANGELAND WINERY</v>
          </cell>
          <cell r="C793" t="str">
            <v>8500 HOPEWELL RD NW</v>
          </cell>
          <cell r="D793" t="str">
            <v>SALEM</v>
          </cell>
          <cell r="E793" t="str">
            <v>OR</v>
          </cell>
          <cell r="F793" t="str">
            <v>973049712</v>
          </cell>
        </row>
        <row r="794">
          <cell r="A794" t="str">
            <v>081257</v>
          </cell>
          <cell r="B794" t="str">
            <v>STARR WINERY</v>
          </cell>
          <cell r="C794" t="str">
            <v>10610 NW ST HELENS RD</v>
          </cell>
          <cell r="D794" t="str">
            <v>PORTLAND</v>
          </cell>
          <cell r="E794" t="str">
            <v>OR</v>
          </cell>
          <cell r="F794" t="str">
            <v>97231</v>
          </cell>
        </row>
        <row r="795">
          <cell r="A795" t="str">
            <v>070061</v>
          </cell>
          <cell r="B795" t="str">
            <v>STATON HILLS WINERY COMPANY</v>
          </cell>
          <cell r="C795" t="str">
            <v>71 GANGL RD</v>
          </cell>
          <cell r="D795" t="str">
            <v>WAPATO</v>
          </cell>
          <cell r="E795" t="str">
            <v>WA</v>
          </cell>
          <cell r="F795" t="str">
            <v>989519682</v>
          </cell>
        </row>
        <row r="796">
          <cell r="A796" t="str">
            <v>363451</v>
          </cell>
          <cell r="B796" t="str">
            <v>STE. CHAPELLE WINERY</v>
          </cell>
          <cell r="C796" t="str">
            <v>19348 LOWELL ROAD</v>
          </cell>
          <cell r="D796" t="str">
            <v>CALDWELL</v>
          </cell>
          <cell r="E796" t="str">
            <v>ID</v>
          </cell>
          <cell r="F796" t="str">
            <v>836050000</v>
          </cell>
        </row>
        <row r="797">
          <cell r="A797" t="str">
            <v>082026</v>
          </cell>
          <cell r="B797" t="str">
            <v>STEAM PLANT GRILL</v>
          </cell>
          <cell r="C797" t="str">
            <v>159 S LINCOLN ST</v>
          </cell>
          <cell r="D797" t="str">
            <v>SPOKANE</v>
          </cell>
          <cell r="E797" t="str">
            <v>WA</v>
          </cell>
          <cell r="F797" t="str">
            <v>99201</v>
          </cell>
        </row>
        <row r="798">
          <cell r="A798" t="str">
            <v>078083</v>
          </cell>
          <cell r="B798" t="str">
            <v>STEELE WINES</v>
          </cell>
          <cell r="C798" t="str">
            <v>4350 THOMAS DR</v>
          </cell>
          <cell r="D798" t="str">
            <v>KELSEYVILLE</v>
          </cell>
          <cell r="E798" t="str">
            <v>CA</v>
          </cell>
          <cell r="F798" t="str">
            <v>954510000</v>
          </cell>
        </row>
        <row r="799">
          <cell r="A799" t="str">
            <v>354381</v>
          </cell>
          <cell r="B799" t="str">
            <v>STEIN DISTRIBUTING</v>
          </cell>
          <cell r="C799" t="str">
            <v>1116 12TH AVE</v>
          </cell>
          <cell r="D799" t="str">
            <v>LONGVIEW</v>
          </cell>
          <cell r="E799" t="str">
            <v>WA</v>
          </cell>
          <cell r="F799" t="str">
            <v>986323088</v>
          </cell>
        </row>
        <row r="800">
          <cell r="A800" t="str">
            <v>367620</v>
          </cell>
          <cell r="B800" t="str">
            <v>STEIN DISTRIBUTING</v>
          </cell>
          <cell r="C800" t="str">
            <v>7920 NE ST JOHN'S RD</v>
          </cell>
          <cell r="D800" t="str">
            <v>VANCOUVER</v>
          </cell>
          <cell r="E800" t="str">
            <v>WA</v>
          </cell>
          <cell r="F800" t="str">
            <v>986660365</v>
          </cell>
        </row>
        <row r="801">
          <cell r="A801" t="str">
            <v>351369</v>
          </cell>
          <cell r="B801" t="str">
            <v>STEIN DISTRIBUTING, INC.</v>
          </cell>
          <cell r="C801" t="str">
            <v>1701 LINCOLN AVE</v>
          </cell>
          <cell r="D801" t="str">
            <v>VANCOUVER</v>
          </cell>
          <cell r="E801" t="str">
            <v>WA</v>
          </cell>
          <cell r="F801" t="str">
            <v>986602398</v>
          </cell>
        </row>
        <row r="802">
          <cell r="A802" t="str">
            <v>072364</v>
          </cell>
          <cell r="B802" t="str">
            <v>STEINNAUS BREWING CO</v>
          </cell>
          <cell r="C802" t="str">
            <v>1400 RAMADA DR</v>
          </cell>
          <cell r="D802" t="str">
            <v>PASO ROBLES</v>
          </cell>
          <cell r="E802" t="str">
            <v>CA</v>
          </cell>
          <cell r="F802" t="str">
            <v>934463993</v>
          </cell>
        </row>
        <row r="803">
          <cell r="A803" t="str">
            <v>071721</v>
          </cell>
          <cell r="B803" t="str">
            <v>STELTZNER VINEYARDS</v>
          </cell>
          <cell r="C803" t="str">
            <v>5998 SILVERADO TRAIL</v>
          </cell>
          <cell r="D803" t="str">
            <v>NAPA</v>
          </cell>
          <cell r="E803" t="str">
            <v>CA</v>
          </cell>
          <cell r="F803" t="str">
            <v>945589416</v>
          </cell>
        </row>
        <row r="804">
          <cell r="A804" t="str">
            <v>365203</v>
          </cell>
          <cell r="B804" t="str">
            <v>STEVENOT WINERY</v>
          </cell>
          <cell r="C804" t="str">
            <v>2690 SAN DOMINGO RD</v>
          </cell>
          <cell r="D804" t="str">
            <v>MURPHYS</v>
          </cell>
          <cell r="E804" t="str">
            <v>CA</v>
          </cell>
          <cell r="F804" t="str">
            <v>952470000</v>
          </cell>
        </row>
        <row r="805">
          <cell r="A805" t="str">
            <v>078161</v>
          </cell>
          <cell r="B805" t="str">
            <v>STIMSON LANE LTD.</v>
          </cell>
          <cell r="C805" t="str">
            <v>STAR RT 14</v>
          </cell>
          <cell r="D805" t="str">
            <v>PATERSON</v>
          </cell>
          <cell r="E805" t="str">
            <v>WA</v>
          </cell>
          <cell r="F805" t="str">
            <v>993450231</v>
          </cell>
        </row>
        <row r="806">
          <cell r="A806" t="str">
            <v>079453</v>
          </cell>
          <cell r="B806" t="str">
            <v>STIMSON LANE LTD.</v>
          </cell>
          <cell r="C806" t="str">
            <v>1803 PRESSON PL</v>
          </cell>
          <cell r="D806" t="str">
            <v>YAKIMA</v>
          </cell>
          <cell r="E806" t="str">
            <v>WA</v>
          </cell>
          <cell r="F806" t="str">
            <v>989030000</v>
          </cell>
        </row>
        <row r="807">
          <cell r="A807" t="str">
            <v>361952</v>
          </cell>
          <cell r="B807" t="str">
            <v>STIMSON LANE LTD.</v>
          </cell>
          <cell r="C807" t="str">
            <v>6711 SILVERADO TRAIL</v>
          </cell>
          <cell r="D807" t="str">
            <v>ST HELENA</v>
          </cell>
          <cell r="E807" t="str">
            <v>CA</v>
          </cell>
          <cell r="F807" t="str">
            <v>945740000</v>
          </cell>
        </row>
        <row r="808">
          <cell r="A808" t="str">
            <v>367409</v>
          </cell>
          <cell r="B808" t="str">
            <v>STIMSON LANE WINE &amp; SPIRITS LTD</v>
          </cell>
          <cell r="C808" t="str">
            <v>2340 WINERY RD</v>
          </cell>
          <cell r="D808" t="str">
            <v>MATTAWA</v>
          </cell>
          <cell r="E808" t="str">
            <v>WA</v>
          </cell>
          <cell r="F808" t="str">
            <v>993440000</v>
          </cell>
        </row>
        <row r="809">
          <cell r="A809" t="str">
            <v>352205</v>
          </cell>
          <cell r="B809" t="str">
            <v>STIMSON LANE WINE &amp; SPIRITS LTD.</v>
          </cell>
          <cell r="C809" t="str">
            <v>205 5TH ST W</v>
          </cell>
          <cell r="D809" t="str">
            <v>GRANDVIEW</v>
          </cell>
          <cell r="E809" t="str">
            <v>WA</v>
          </cell>
          <cell r="F809" t="str">
            <v>989300000</v>
          </cell>
        </row>
        <row r="810">
          <cell r="A810" t="str">
            <v>361586</v>
          </cell>
          <cell r="B810" t="str">
            <v>STIMSON LANE WINE &amp; SPIRITS LTD.</v>
          </cell>
          <cell r="C810" t="str">
            <v>14111 NE 45TH ST</v>
          </cell>
          <cell r="D810" t="str">
            <v>WOODINVILLE</v>
          </cell>
          <cell r="E810" t="str">
            <v>WA</v>
          </cell>
          <cell r="F810" t="str">
            <v>980721976</v>
          </cell>
        </row>
        <row r="811">
          <cell r="A811" t="str">
            <v>367656</v>
          </cell>
          <cell r="B811" t="str">
            <v>STIMSON LANE WINE &amp; SPIRITS LTD.</v>
          </cell>
          <cell r="C811" t="str">
            <v>RT 221 1 MI N OF PATERSON</v>
          </cell>
          <cell r="D811" t="str">
            <v>PATERSON</v>
          </cell>
          <cell r="E811" t="str">
            <v>WA</v>
          </cell>
          <cell r="F811" t="str">
            <v>993450231</v>
          </cell>
        </row>
        <row r="812">
          <cell r="A812" t="str">
            <v>082072</v>
          </cell>
          <cell r="B812" t="str">
            <v>STONE WOLF VINEYARDS</v>
          </cell>
          <cell r="C812" t="str">
            <v>22470 SW BENNETTE RD</v>
          </cell>
          <cell r="D812" t="str">
            <v>MCMINNVILLE</v>
          </cell>
          <cell r="E812" t="str">
            <v>OR</v>
          </cell>
          <cell r="F812" t="str">
            <v>971288300</v>
          </cell>
        </row>
        <row r="813">
          <cell r="A813" t="str">
            <v>368526</v>
          </cell>
          <cell r="B813" t="str">
            <v>STORYBOOK MOUNTAIN WINERY, INC.</v>
          </cell>
          <cell r="C813" t="str">
            <v>3835 HIGHWAY 128</v>
          </cell>
          <cell r="D813" t="str">
            <v>CALISTOGA</v>
          </cell>
          <cell r="E813" t="str">
            <v>CA</v>
          </cell>
          <cell r="F813" t="str">
            <v>945150000</v>
          </cell>
        </row>
        <row r="814">
          <cell r="A814" t="str">
            <v>079729</v>
          </cell>
          <cell r="B814" t="str">
            <v>SUN FOOD TRADING CO.</v>
          </cell>
          <cell r="C814" t="str">
            <v>808 MAYNARD AVE S</v>
          </cell>
          <cell r="D814" t="str">
            <v>SEATTLE</v>
          </cell>
          <cell r="E814" t="str">
            <v>WA</v>
          </cell>
          <cell r="F814" t="str">
            <v>981340000</v>
          </cell>
        </row>
        <row r="815">
          <cell r="A815" t="str">
            <v>078655</v>
          </cell>
          <cell r="B815" t="str">
            <v>SUN VALLEY BEER CO.</v>
          </cell>
          <cell r="C815" t="str">
            <v>202 N MAIN</v>
          </cell>
          <cell r="D815" t="str">
            <v>HAILEY</v>
          </cell>
          <cell r="E815" t="str">
            <v>ID</v>
          </cell>
          <cell r="F815" t="str">
            <v>833330000</v>
          </cell>
        </row>
        <row r="816">
          <cell r="A816" t="str">
            <v>360301</v>
          </cell>
          <cell r="B816" t="str">
            <v>SUTTER HOME WINERY</v>
          </cell>
          <cell r="C816" t="str">
            <v>277 ST HELENA HWY S</v>
          </cell>
          <cell r="D816" t="str">
            <v>ST HELENA</v>
          </cell>
          <cell r="E816" t="str">
            <v>CA</v>
          </cell>
          <cell r="F816" t="str">
            <v>945740248</v>
          </cell>
        </row>
        <row r="817">
          <cell r="A817" t="str">
            <v>364160</v>
          </cell>
          <cell r="B817" t="str">
            <v>SWANSON VINEYARDS</v>
          </cell>
          <cell r="C817" t="str">
            <v>1271 MANLEY LANE</v>
          </cell>
          <cell r="D817" t="str">
            <v>RUTHERFORD</v>
          </cell>
          <cell r="E817" t="str">
            <v>CA</v>
          </cell>
          <cell r="F817" t="str">
            <v>945730000</v>
          </cell>
        </row>
        <row r="818">
          <cell r="A818" t="str">
            <v>358638</v>
          </cell>
          <cell r="B818" t="str">
            <v>SWEETWATER BREWING CO. L.L.C.</v>
          </cell>
          <cell r="C818" t="str">
            <v>6301 DIVISION ST</v>
          </cell>
          <cell r="D818" t="str">
            <v>SPOKANE</v>
          </cell>
          <cell r="E818" t="str">
            <v>WA</v>
          </cell>
          <cell r="F818" t="str">
            <v>992080000</v>
          </cell>
        </row>
        <row r="819">
          <cell r="A819" t="str">
            <v>071459</v>
          </cell>
          <cell r="B819" t="str">
            <v>TAFT STREET WINERY</v>
          </cell>
          <cell r="C819" t="str">
            <v>2030 BARLOW LANE</v>
          </cell>
          <cell r="D819" t="str">
            <v>SEBASTOPOL</v>
          </cell>
          <cell r="E819" t="str">
            <v>CA</v>
          </cell>
          <cell r="F819" t="str">
            <v>954720000</v>
          </cell>
        </row>
        <row r="820">
          <cell r="A820" t="str">
            <v>076724</v>
          </cell>
          <cell r="B820" t="str">
            <v>TAGARIS WINERY</v>
          </cell>
          <cell r="C820" t="str">
            <v>1625 WEST A ST STE E</v>
          </cell>
          <cell r="D820" t="str">
            <v>PASCO</v>
          </cell>
          <cell r="E820" t="str">
            <v>WA</v>
          </cell>
          <cell r="F820" t="str">
            <v>993360433</v>
          </cell>
        </row>
        <row r="821">
          <cell r="A821" t="str">
            <v>363675</v>
          </cell>
          <cell r="B821" t="str">
            <v>TAKARA SAKE USA, INC</v>
          </cell>
          <cell r="C821" t="str">
            <v>708 ADDISON ST</v>
          </cell>
          <cell r="D821" t="str">
            <v>BERKELEY</v>
          </cell>
          <cell r="E821" t="str">
            <v>CA</v>
          </cell>
          <cell r="F821" t="str">
            <v>947101925</v>
          </cell>
        </row>
        <row r="822">
          <cell r="A822" t="str">
            <v>078173</v>
          </cell>
          <cell r="B822" t="str">
            <v>TALLEY VINEYARDS</v>
          </cell>
          <cell r="C822" t="str">
            <v>3031 LOPEZ DR</v>
          </cell>
          <cell r="D822" t="str">
            <v>ARROYO GRANDE</v>
          </cell>
          <cell r="E822" t="str">
            <v>CA</v>
          </cell>
          <cell r="F822" t="str">
            <v>934200000</v>
          </cell>
        </row>
        <row r="823">
          <cell r="A823" t="str">
            <v>081672</v>
          </cell>
          <cell r="B823" t="str">
            <v>TAMARACK CELLARS</v>
          </cell>
          <cell r="C823" t="str">
            <v>700 C STREET</v>
          </cell>
          <cell r="D823" t="str">
            <v>WALLA WALLA</v>
          </cell>
          <cell r="E823" t="str">
            <v>WA</v>
          </cell>
          <cell r="F823" t="str">
            <v>99362</v>
          </cell>
        </row>
        <row r="824">
          <cell r="A824" t="str">
            <v>081735</v>
          </cell>
          <cell r="B824" t="str">
            <v>TANJULI</v>
          </cell>
          <cell r="C824" t="str">
            <v>4530 E ZILLAH DR #B</v>
          </cell>
          <cell r="D824" t="str">
            <v>ZILLAH</v>
          </cell>
          <cell r="E824" t="str">
            <v>WA</v>
          </cell>
          <cell r="F824" t="str">
            <v>989539326</v>
          </cell>
        </row>
        <row r="825">
          <cell r="A825" t="str">
            <v>079090</v>
          </cell>
          <cell r="B825" t="str">
            <v>TAPPS BREWING</v>
          </cell>
          <cell r="C825" t="str">
            <v>15625 MAIN ST</v>
          </cell>
          <cell r="D825" t="str">
            <v>SUMNER</v>
          </cell>
          <cell r="E825" t="str">
            <v>WA</v>
          </cell>
          <cell r="F825" t="str">
            <v>983900000</v>
          </cell>
        </row>
        <row r="826">
          <cell r="A826" t="str">
            <v>077006</v>
          </cell>
          <cell r="B826" t="str">
            <v>TEFFT CELLARS</v>
          </cell>
          <cell r="C826" t="str">
            <v>2862 N OUTLOOK RD</v>
          </cell>
          <cell r="D826" t="str">
            <v>OUTLOOK</v>
          </cell>
          <cell r="E826" t="str">
            <v>WA</v>
          </cell>
          <cell r="F826" t="str">
            <v>989380000</v>
          </cell>
        </row>
        <row r="827">
          <cell r="A827" t="str">
            <v>077975</v>
          </cell>
          <cell r="B827" t="str">
            <v>TERRA BLANCA VINTNERS, INC.</v>
          </cell>
          <cell r="C827" t="str">
            <v>RT 2 BOX 2326B</v>
          </cell>
          <cell r="D827" t="str">
            <v>BENTON CITY</v>
          </cell>
          <cell r="E827" t="str">
            <v>WA</v>
          </cell>
          <cell r="F827" t="str">
            <v>993209788</v>
          </cell>
        </row>
        <row r="828">
          <cell r="A828" t="str">
            <v>076857</v>
          </cell>
          <cell r="B828" t="str">
            <v>THACKREY &amp; CO.</v>
          </cell>
          <cell r="C828" t="str">
            <v>240 OVERLOOK DR</v>
          </cell>
          <cell r="D828" t="str">
            <v>BOLINAS</v>
          </cell>
          <cell r="E828" t="str">
            <v>CA</v>
          </cell>
          <cell r="F828" t="str">
            <v>949240000</v>
          </cell>
        </row>
        <row r="829">
          <cell r="A829" t="str">
            <v>081897</v>
          </cell>
          <cell r="B829" t="str">
            <v>THE BEER ESSENTIALS / LIL' BROWN JUG / CHRIST</v>
          </cell>
          <cell r="C829" t="str">
            <v>2624 S 112TH ST STE E-1</v>
          </cell>
          <cell r="D829" t="str">
            <v>LAKEWOOD</v>
          </cell>
          <cell r="E829" t="str">
            <v>WA</v>
          </cell>
          <cell r="F829" t="str">
            <v>984998890</v>
          </cell>
        </row>
        <row r="830">
          <cell r="A830" t="str">
            <v>076417</v>
          </cell>
          <cell r="B830" t="str">
            <v>THE DUNDEE WINE COMPANY</v>
          </cell>
          <cell r="C830" t="str">
            <v>691 HWY 99 W</v>
          </cell>
          <cell r="D830" t="str">
            <v>DUNDEE</v>
          </cell>
          <cell r="E830" t="str">
            <v>OR</v>
          </cell>
          <cell r="F830" t="str">
            <v>971150000</v>
          </cell>
        </row>
        <row r="831">
          <cell r="A831" t="str">
            <v>079168</v>
          </cell>
          <cell r="B831" t="str">
            <v>THE FLYING PIG PUB AND BREWERY</v>
          </cell>
          <cell r="C831" t="str">
            <v>2929 COLBY AVE</v>
          </cell>
          <cell r="D831" t="str">
            <v>EVERETT</v>
          </cell>
          <cell r="E831" t="str">
            <v>WA</v>
          </cell>
          <cell r="F831" t="str">
            <v>982014010</v>
          </cell>
        </row>
        <row r="832">
          <cell r="A832" t="str">
            <v>079620</v>
          </cell>
          <cell r="B832" t="str">
            <v>THE GREAT NORTHERN BREWING COMPANY</v>
          </cell>
          <cell r="C832" t="str">
            <v>2 CENTRAL AVE</v>
          </cell>
          <cell r="D832" t="str">
            <v>WHITEFISH</v>
          </cell>
          <cell r="E832" t="str">
            <v>MT</v>
          </cell>
          <cell r="F832" t="str">
            <v>599370000</v>
          </cell>
        </row>
        <row r="833">
          <cell r="A833" t="str">
            <v>073789</v>
          </cell>
          <cell r="B833" t="str">
            <v>THE HESS COLLECTION WINERY</v>
          </cell>
          <cell r="C833" t="str">
            <v>4411 REDWOOD RD</v>
          </cell>
          <cell r="D833" t="str">
            <v>NAPA</v>
          </cell>
          <cell r="E833" t="str">
            <v>CA</v>
          </cell>
          <cell r="F833" t="str">
            <v>945580000</v>
          </cell>
        </row>
        <row r="834">
          <cell r="A834" t="str">
            <v>082188</v>
          </cell>
          <cell r="B834" t="str">
            <v>THE INDEPENDENCE WINE COMPANY</v>
          </cell>
          <cell r="C834" t="str">
            <v>5828 ORCUTT RD</v>
          </cell>
          <cell r="D834" t="str">
            <v>SAN LUIS OBISPO</v>
          </cell>
          <cell r="E834" t="str">
            <v>CA</v>
          </cell>
          <cell r="F834" t="str">
            <v>934018381</v>
          </cell>
        </row>
        <row r="835">
          <cell r="A835" t="str">
            <v>076767</v>
          </cell>
          <cell r="B835" t="str">
            <v>THE KAUFER CO., INC.</v>
          </cell>
          <cell r="C835" t="str">
            <v>901 HARRISON</v>
          </cell>
          <cell r="D835" t="str">
            <v>SEATTLE</v>
          </cell>
          <cell r="E835" t="str">
            <v>WA</v>
          </cell>
          <cell r="F835" t="str">
            <v>981095202</v>
          </cell>
        </row>
        <row r="836">
          <cell r="A836" t="str">
            <v>081810</v>
          </cell>
          <cell r="B836" t="str">
            <v>THE LAGUNITAS BREWING COMPANY</v>
          </cell>
          <cell r="C836" t="str">
            <v>1280 N MCDOWELL BLVD</v>
          </cell>
          <cell r="D836" t="str">
            <v>PETALUMA</v>
          </cell>
          <cell r="E836" t="str">
            <v>CA</v>
          </cell>
          <cell r="F836" t="str">
            <v>949540000</v>
          </cell>
        </row>
        <row r="837">
          <cell r="A837" t="str">
            <v>369603</v>
          </cell>
          <cell r="B837" t="str">
            <v>THE LEAVENWORTH BREWERY</v>
          </cell>
          <cell r="C837" t="str">
            <v>636 FRONT STREET</v>
          </cell>
          <cell r="D837" t="str">
            <v>LEAVENWORTH</v>
          </cell>
          <cell r="E837" t="str">
            <v>WA</v>
          </cell>
          <cell r="F837" t="str">
            <v>988261323</v>
          </cell>
        </row>
        <row r="838">
          <cell r="A838" t="str">
            <v>079788</v>
          </cell>
          <cell r="B838" t="str">
            <v>THE LION BREWERY</v>
          </cell>
          <cell r="C838" t="str">
            <v>5-6 HART ST</v>
          </cell>
          <cell r="D838" t="str">
            <v>WILKES-BARRE</v>
          </cell>
          <cell r="E838" t="str">
            <v>PA</v>
          </cell>
          <cell r="F838" t="str">
            <v>187050000</v>
          </cell>
        </row>
        <row r="839">
          <cell r="A839" t="str">
            <v>080663</v>
          </cell>
          <cell r="B839" t="str">
            <v>THE MEEKER VINEYARD</v>
          </cell>
          <cell r="C839" t="str">
            <v>9711 W DRY CREEK RD</v>
          </cell>
          <cell r="D839" t="str">
            <v>HEALDSBURG</v>
          </cell>
          <cell r="E839" t="str">
            <v>CA</v>
          </cell>
          <cell r="F839" t="str">
            <v>954489742</v>
          </cell>
        </row>
        <row r="840">
          <cell r="A840" t="str">
            <v>080179</v>
          </cell>
          <cell r="B840" t="str">
            <v>THE MICRO BEER CLUB</v>
          </cell>
          <cell r="C840" t="str">
            <v>16610 153RD ST SE</v>
          </cell>
          <cell r="D840" t="str">
            <v>MONROE</v>
          </cell>
          <cell r="E840" t="str">
            <v>WA</v>
          </cell>
          <cell r="F840" t="str">
            <v>98272</v>
          </cell>
        </row>
        <row r="841">
          <cell r="A841" t="str">
            <v>072428</v>
          </cell>
          <cell r="B841" t="str">
            <v>THE NORTHWEST TRADING GROUP</v>
          </cell>
          <cell r="C841" t="str">
            <v>4231 91ST AVE NE</v>
          </cell>
          <cell r="D841" t="str">
            <v>BELLEVUE</v>
          </cell>
          <cell r="E841" t="str">
            <v>WA</v>
          </cell>
          <cell r="F841" t="str">
            <v>980040000</v>
          </cell>
        </row>
        <row r="842">
          <cell r="A842" t="str">
            <v>071771</v>
          </cell>
          <cell r="B842" t="str">
            <v>THE R.H. PHILLIPS VINEYARD</v>
          </cell>
          <cell r="C842" t="str">
            <v>26836 COUNTY ROAD 12A</v>
          </cell>
          <cell r="D842" t="str">
            <v>ESPARTO</v>
          </cell>
          <cell r="E842" t="str">
            <v>CA</v>
          </cell>
          <cell r="F842" t="str">
            <v>956272139</v>
          </cell>
        </row>
        <row r="843">
          <cell r="A843" t="str">
            <v>076798</v>
          </cell>
          <cell r="B843" t="str">
            <v>THE SEAGRAM BEVERAGE COMPANY</v>
          </cell>
          <cell r="C843" t="str">
            <v>7 RIDGE AVE</v>
          </cell>
          <cell r="D843" t="str">
            <v>LAWRENCEBURG</v>
          </cell>
          <cell r="E843" t="str">
            <v>IN</v>
          </cell>
          <cell r="F843" t="str">
            <v>490250000</v>
          </cell>
        </row>
        <row r="844">
          <cell r="A844" t="str">
            <v>080979</v>
          </cell>
          <cell r="B844" t="str">
            <v>THE SKY RIVER MEADERY</v>
          </cell>
          <cell r="C844" t="str">
            <v>32533 CASCADE VIEW DR</v>
          </cell>
          <cell r="D844" t="str">
            <v>SULTAN</v>
          </cell>
          <cell r="E844" t="str">
            <v>WA</v>
          </cell>
          <cell r="F844" t="str">
            <v>982940000</v>
          </cell>
        </row>
        <row r="845">
          <cell r="A845" t="str">
            <v>080648</v>
          </cell>
          <cell r="B845" t="str">
            <v>THE SLEEPING GIANT BREWING COMPANY, LLC</v>
          </cell>
          <cell r="C845" t="str">
            <v>939 GETCHELL ST</v>
          </cell>
          <cell r="D845" t="str">
            <v>HELENA</v>
          </cell>
          <cell r="E845" t="str">
            <v>MT</v>
          </cell>
          <cell r="F845" t="str">
            <v>596010000</v>
          </cell>
        </row>
        <row r="846">
          <cell r="A846" t="str">
            <v>357043</v>
          </cell>
          <cell r="B846" t="str">
            <v>THE WINE GROUP, INC.</v>
          </cell>
          <cell r="C846" t="str">
            <v>17000 E HWY 120</v>
          </cell>
          <cell r="D846" t="str">
            <v>RIPON</v>
          </cell>
          <cell r="E846" t="str">
            <v>CA</v>
          </cell>
          <cell r="F846" t="str">
            <v>953660897</v>
          </cell>
        </row>
        <row r="847">
          <cell r="A847" t="str">
            <v>072331</v>
          </cell>
          <cell r="B847" t="str">
            <v>THOMAS FOGARTY WINERY</v>
          </cell>
          <cell r="C847" t="str">
            <v>5937 ALPINE RD</v>
          </cell>
          <cell r="D847" t="str">
            <v>PORTOLA VALLEY</v>
          </cell>
          <cell r="E847" t="str">
            <v>CA</v>
          </cell>
          <cell r="F847" t="str">
            <v>940250000</v>
          </cell>
        </row>
        <row r="848">
          <cell r="A848" t="str">
            <v>072419</v>
          </cell>
          <cell r="B848" t="str">
            <v>THORNTON WINERY</v>
          </cell>
          <cell r="C848" t="str">
            <v>32575 RANCHO CALIFORNIA RD</v>
          </cell>
          <cell r="D848" t="str">
            <v>TEMECULA</v>
          </cell>
          <cell r="E848" t="str">
            <v>CA</v>
          </cell>
          <cell r="F848" t="str">
            <v>92591</v>
          </cell>
        </row>
        <row r="849">
          <cell r="A849" t="str">
            <v>082237</v>
          </cell>
          <cell r="B849" t="str">
            <v>THUNDER MOUNTAIN, LLC</v>
          </cell>
          <cell r="C849" t="str">
            <v>1717 VINE HILL RD</v>
          </cell>
          <cell r="D849" t="str">
            <v>SANTA CRUZ</v>
          </cell>
          <cell r="E849" t="str">
            <v>CA</v>
          </cell>
          <cell r="F849" t="str">
            <v>950659703</v>
          </cell>
        </row>
        <row r="850">
          <cell r="A850" t="str">
            <v>079715</v>
          </cell>
          <cell r="B850" t="str">
            <v>THURSTON WOLFE</v>
          </cell>
          <cell r="C850" t="str">
            <v>2880 LEE RD  SUITE C</v>
          </cell>
          <cell r="D850" t="str">
            <v>PROSSER</v>
          </cell>
          <cell r="E850" t="str">
            <v>WA</v>
          </cell>
          <cell r="F850" t="str">
            <v>993500000</v>
          </cell>
        </row>
        <row r="851">
          <cell r="A851" t="str">
            <v>081443</v>
          </cell>
          <cell r="B851" t="str">
            <v>TIR-NA-NOG IRISH PUB</v>
          </cell>
          <cell r="C851" t="str">
            <v>801 1ST AVE</v>
          </cell>
          <cell r="D851" t="str">
            <v>SEATTLE</v>
          </cell>
          <cell r="E851" t="str">
            <v>WA</v>
          </cell>
          <cell r="F851" t="str">
            <v>981010000</v>
          </cell>
        </row>
        <row r="852">
          <cell r="A852" t="str">
            <v>080911</v>
          </cell>
          <cell r="B852" t="str">
            <v>TITUS VINEYARDS</v>
          </cell>
          <cell r="C852" t="str">
            <v>3264 EHLERS LN</v>
          </cell>
          <cell r="D852" t="str">
            <v>ST HELENA</v>
          </cell>
          <cell r="E852" t="str">
            <v>CA</v>
          </cell>
          <cell r="F852" t="str">
            <v>945749657</v>
          </cell>
        </row>
        <row r="853">
          <cell r="A853" t="str">
            <v>079075</v>
          </cell>
          <cell r="B853" t="str">
            <v>TOAD HOLLOW VINEYARDS</v>
          </cell>
          <cell r="C853" t="str">
            <v>4024 WESTSIDE RD</v>
          </cell>
          <cell r="D853" t="str">
            <v>HEALDSBURG</v>
          </cell>
          <cell r="E853" t="str">
            <v>CA</v>
          </cell>
          <cell r="F853" t="str">
            <v>954480000</v>
          </cell>
        </row>
        <row r="854">
          <cell r="A854" t="str">
            <v>366844</v>
          </cell>
          <cell r="B854" t="str">
            <v>TORII MOR WINERY</v>
          </cell>
          <cell r="C854" t="str">
            <v>905 E 10TH AVE SP 2, 3 &amp; 4</v>
          </cell>
          <cell r="D854" t="str">
            <v>MCMINNVILLE</v>
          </cell>
          <cell r="E854" t="str">
            <v>OR</v>
          </cell>
          <cell r="F854" t="str">
            <v>971280000</v>
          </cell>
        </row>
        <row r="855">
          <cell r="A855" t="str">
            <v>080465</v>
          </cell>
          <cell r="B855" t="str">
            <v>TOWER GROVE VINTNERS</v>
          </cell>
          <cell r="C855" t="str">
            <v>453 DEUTZ DR STE A</v>
          </cell>
          <cell r="D855" t="str">
            <v>ARROYO GRANDE</v>
          </cell>
          <cell r="E855" t="str">
            <v>CA</v>
          </cell>
          <cell r="F855" t="str">
            <v>934200000</v>
          </cell>
        </row>
        <row r="856">
          <cell r="A856" t="str">
            <v>081844</v>
          </cell>
          <cell r="B856" t="str">
            <v>TOWNSHEND CELLAR</v>
          </cell>
          <cell r="C856" t="str">
            <v>16112 N GREENBLUFF RD</v>
          </cell>
          <cell r="D856" t="str">
            <v>COLBERT</v>
          </cell>
          <cell r="E856" t="str">
            <v>WA</v>
          </cell>
          <cell r="F856" t="str">
            <v>990059526</v>
          </cell>
        </row>
        <row r="857">
          <cell r="A857" t="str">
            <v>081661</v>
          </cell>
          <cell r="B857" t="str">
            <v>TREANA WINERY</v>
          </cell>
          <cell r="C857" t="str">
            <v>2175 ARBOR RD</v>
          </cell>
          <cell r="D857" t="str">
            <v>PASO ROBLES</v>
          </cell>
          <cell r="E857" t="str">
            <v>CA</v>
          </cell>
          <cell r="F857" t="str">
            <v>934469669</v>
          </cell>
        </row>
        <row r="858">
          <cell r="A858" t="str">
            <v>364198</v>
          </cell>
          <cell r="B858" t="str">
            <v>TREFETHEN VINEYARDS</v>
          </cell>
          <cell r="C858" t="str">
            <v>1160 OAK KNOLL AVENUE</v>
          </cell>
          <cell r="D858" t="str">
            <v>NAPA</v>
          </cell>
          <cell r="E858" t="str">
            <v>CA</v>
          </cell>
          <cell r="F858" t="str">
            <v>945580000</v>
          </cell>
        </row>
        <row r="859">
          <cell r="A859" t="str">
            <v>366510</v>
          </cell>
          <cell r="B859" t="str">
            <v>TRENTADUE WINERY</v>
          </cell>
          <cell r="C859" t="str">
            <v>19170 OLD REDWOOD HWY N</v>
          </cell>
          <cell r="D859" t="str">
            <v>GEYSERVILLE</v>
          </cell>
          <cell r="E859" t="str">
            <v>CA</v>
          </cell>
          <cell r="F859" t="str">
            <v>954419603</v>
          </cell>
        </row>
        <row r="860">
          <cell r="A860" t="str">
            <v>364363</v>
          </cell>
          <cell r="B860" t="str">
            <v>TRIPP DISTRIBUTING</v>
          </cell>
          <cell r="C860" t="str">
            <v>331 LOUIS PERRAS RD S</v>
          </cell>
          <cell r="D860" t="str">
            <v>COLVILLE</v>
          </cell>
          <cell r="E860" t="str">
            <v>WA</v>
          </cell>
          <cell r="F860" t="str">
            <v>991140086</v>
          </cell>
        </row>
        <row r="861">
          <cell r="A861" t="str">
            <v>077252</v>
          </cell>
          <cell r="B861" t="str">
            <v>TRUCHARD VINEYARDS</v>
          </cell>
          <cell r="C861" t="str">
            <v>3234 OLD SONOMA RD</v>
          </cell>
          <cell r="D861" t="str">
            <v>NAPA</v>
          </cell>
          <cell r="E861" t="str">
            <v>CA</v>
          </cell>
          <cell r="F861" t="str">
            <v>945599701</v>
          </cell>
        </row>
        <row r="862">
          <cell r="A862" t="str">
            <v>364217</v>
          </cell>
          <cell r="B862" t="str">
            <v>TUCKER CELLARS</v>
          </cell>
          <cell r="C862" t="str">
            <v>70 RAY ROAD</v>
          </cell>
          <cell r="D862" t="str">
            <v>SUNNYSIDE</v>
          </cell>
          <cell r="E862" t="str">
            <v>WA</v>
          </cell>
          <cell r="F862" t="str">
            <v>989449424</v>
          </cell>
        </row>
        <row r="863">
          <cell r="A863" t="str">
            <v>369109</v>
          </cell>
          <cell r="B863" t="str">
            <v>TUDAL WINERY</v>
          </cell>
          <cell r="C863" t="str">
            <v>1015 BIG TREE RD</v>
          </cell>
          <cell r="D863" t="str">
            <v>ST HELENA</v>
          </cell>
          <cell r="E863" t="str">
            <v>CA</v>
          </cell>
          <cell r="F863" t="str">
            <v>945749711</v>
          </cell>
        </row>
        <row r="864">
          <cell r="A864" t="str">
            <v>369164</v>
          </cell>
          <cell r="B864" t="str">
            <v>TURLEY WINE CELLARS</v>
          </cell>
          <cell r="C864" t="str">
            <v>3358 ST HELENA HWY</v>
          </cell>
          <cell r="D864" t="str">
            <v>ST HELENA</v>
          </cell>
          <cell r="E864" t="str">
            <v>CA</v>
          </cell>
          <cell r="F864" t="str">
            <v>945749660</v>
          </cell>
        </row>
        <row r="865">
          <cell r="A865" t="str">
            <v>078950</v>
          </cell>
          <cell r="B865" t="str">
            <v>TURNBULL WINE CELLARS</v>
          </cell>
          <cell r="C865" t="str">
            <v>8210 ST HELENA HWY</v>
          </cell>
          <cell r="D865" t="str">
            <v>NAPA</v>
          </cell>
          <cell r="E865" t="str">
            <v>CA</v>
          </cell>
          <cell r="F865" t="str">
            <v>945580000</v>
          </cell>
        </row>
        <row r="866">
          <cell r="A866" t="str">
            <v>077986</v>
          </cell>
          <cell r="B866" t="str">
            <v>TWIN RIVERS BREWING CO.</v>
          </cell>
          <cell r="C866" t="str">
            <v>104 N LEWIS ST</v>
          </cell>
          <cell r="D866" t="str">
            <v>MONROE</v>
          </cell>
          <cell r="E866" t="str">
            <v>WA</v>
          </cell>
          <cell r="F866" t="str">
            <v>982720000</v>
          </cell>
        </row>
        <row r="867">
          <cell r="A867" t="str">
            <v>073096</v>
          </cell>
          <cell r="B867" t="str">
            <v>TYEE WINE CELLARS</v>
          </cell>
          <cell r="C867" t="str">
            <v>26335 GREENBERRY RD</v>
          </cell>
          <cell r="D867" t="str">
            <v>CORVALLIS</v>
          </cell>
          <cell r="E867" t="str">
            <v>OR</v>
          </cell>
          <cell r="F867" t="str">
            <v>973339534</v>
          </cell>
        </row>
        <row r="868">
          <cell r="A868" t="str">
            <v>357208</v>
          </cell>
          <cell r="B868" t="str">
            <v>UDV NORTH AMERICA</v>
          </cell>
          <cell r="C868" t="str">
            <v>1960 ST HELENA HWY</v>
          </cell>
          <cell r="D868" t="str">
            <v>RUTHERFORD</v>
          </cell>
          <cell r="E868" t="str">
            <v>CA</v>
          </cell>
          <cell r="F868" t="str">
            <v>945730000</v>
          </cell>
        </row>
        <row r="869">
          <cell r="A869" t="str">
            <v>077782</v>
          </cell>
          <cell r="B869" t="str">
            <v>UMPQUA VALLEY WINERY</v>
          </cell>
          <cell r="C869" t="str">
            <v>340 BUSENBARK LN</v>
          </cell>
          <cell r="D869" t="str">
            <v>ROSEBURG</v>
          </cell>
          <cell r="E869" t="str">
            <v>OR</v>
          </cell>
          <cell r="F869" t="str">
            <v>974709611</v>
          </cell>
        </row>
        <row r="870">
          <cell r="A870" t="str">
            <v>079318</v>
          </cell>
          <cell r="B870" t="str">
            <v>UNIQUE WINE COMPANY, INC.</v>
          </cell>
          <cell r="C870" t="str">
            <v>940 THOMAS AVE SW</v>
          </cell>
          <cell r="D870" t="str">
            <v>RENTON</v>
          </cell>
          <cell r="E870" t="str">
            <v>WA</v>
          </cell>
          <cell r="F870" t="str">
            <v>980552930</v>
          </cell>
        </row>
        <row r="871">
          <cell r="A871" t="str">
            <v>355580</v>
          </cell>
          <cell r="B871" t="str">
            <v>UNITED DISTRIBUTORS</v>
          </cell>
          <cell r="C871" t="str">
            <v>520 E 1ST ST</v>
          </cell>
          <cell r="D871" t="str">
            <v>PORT ANGELES</v>
          </cell>
          <cell r="E871" t="str">
            <v>WA</v>
          </cell>
          <cell r="F871" t="str">
            <v>983623302</v>
          </cell>
        </row>
        <row r="872">
          <cell r="A872" t="str">
            <v>082046</v>
          </cell>
          <cell r="B872" t="str">
            <v>UNITED STATES BEVERAGE, L.L.C.</v>
          </cell>
          <cell r="C872" t="str">
            <v>700 CANAL ST</v>
          </cell>
          <cell r="D872" t="str">
            <v>STAMFORD</v>
          </cell>
          <cell r="E872" t="str">
            <v>CT</v>
          </cell>
          <cell r="F872" t="str">
            <v>069025921</v>
          </cell>
        </row>
        <row r="873">
          <cell r="A873" t="str">
            <v>081951</v>
          </cell>
          <cell r="B873" t="str">
            <v>UNTI VINEYARDS</v>
          </cell>
          <cell r="C873" t="str">
            <v>4202 DRYCREEK RD</v>
          </cell>
          <cell r="D873" t="str">
            <v>HEALDSBURG</v>
          </cell>
          <cell r="E873" t="str">
            <v>CA</v>
          </cell>
          <cell r="F873" t="str">
            <v>954481463</v>
          </cell>
        </row>
        <row r="874">
          <cell r="A874" t="str">
            <v>074182</v>
          </cell>
          <cell r="B874" t="str">
            <v>VALLEY BEVERAGE CO.</v>
          </cell>
          <cell r="C874" t="str">
            <v>906 PORT DR</v>
          </cell>
          <cell r="D874" t="str">
            <v>CLARKSTON</v>
          </cell>
          <cell r="E874" t="str">
            <v>WA</v>
          </cell>
          <cell r="F874" t="str">
            <v>994031845</v>
          </cell>
        </row>
        <row r="875">
          <cell r="A875" t="str">
            <v>079733</v>
          </cell>
          <cell r="B875" t="str">
            <v>VALLEY BEVERAGE COMPANY</v>
          </cell>
          <cell r="C875" t="str">
            <v>1215 W POPLAR</v>
          </cell>
          <cell r="D875" t="str">
            <v>WALLA WALLA</v>
          </cell>
          <cell r="E875" t="str">
            <v>WA</v>
          </cell>
          <cell r="F875" t="str">
            <v>993622780</v>
          </cell>
        </row>
        <row r="876">
          <cell r="A876" t="str">
            <v>368530</v>
          </cell>
          <cell r="B876" t="str">
            <v>VALLEY VIEW WINERY</v>
          </cell>
          <cell r="C876" t="str">
            <v>1000 APPLEGATE ROAD</v>
          </cell>
          <cell r="D876" t="str">
            <v>JACKSONVILLE</v>
          </cell>
          <cell r="E876" t="str">
            <v>OR</v>
          </cell>
          <cell r="F876" t="str">
            <v>975300000</v>
          </cell>
        </row>
        <row r="877">
          <cell r="A877" t="str">
            <v>077921</v>
          </cell>
          <cell r="B877" t="str">
            <v>VANCOUVER BREWING COMPANY</v>
          </cell>
          <cell r="C877" t="str">
            <v>8513 NE HWY 99</v>
          </cell>
          <cell r="D877" t="str">
            <v>VANCOUVER</v>
          </cell>
          <cell r="E877" t="str">
            <v>WA</v>
          </cell>
          <cell r="F877" t="str">
            <v>986658822</v>
          </cell>
        </row>
        <row r="878">
          <cell r="A878" t="str">
            <v>074540</v>
          </cell>
          <cell r="B878" t="str">
            <v>VASHON WINERY</v>
          </cell>
          <cell r="C878" t="str">
            <v>12629 SW CEMETERY RD</v>
          </cell>
          <cell r="D878" t="str">
            <v>VASHON ISLAND</v>
          </cell>
          <cell r="E878" t="str">
            <v>WA</v>
          </cell>
          <cell r="F878" t="str">
            <v>980705511</v>
          </cell>
        </row>
        <row r="879">
          <cell r="A879" t="str">
            <v>369094</v>
          </cell>
          <cell r="B879" t="str">
            <v>VEHRS</v>
          </cell>
          <cell r="C879" t="str">
            <v>511-A N ELLA RD</v>
          </cell>
          <cell r="D879" t="str">
            <v>SPOKANE</v>
          </cell>
          <cell r="E879" t="str">
            <v>WA</v>
          </cell>
          <cell r="F879" t="str">
            <v>992122855</v>
          </cell>
        </row>
        <row r="880">
          <cell r="A880" t="str">
            <v>076818</v>
          </cell>
          <cell r="B880" t="str">
            <v>VENGE VINEYARDS</v>
          </cell>
          <cell r="C880" t="str">
            <v>7802 MONEY RD</v>
          </cell>
          <cell r="D880" t="str">
            <v>OAKVILLE</v>
          </cell>
          <cell r="E880" t="str">
            <v>CA</v>
          </cell>
          <cell r="F880" t="str">
            <v>945620000</v>
          </cell>
        </row>
        <row r="881">
          <cell r="A881" t="str">
            <v>364449</v>
          </cell>
          <cell r="B881" t="str">
            <v>VENTANA VINEYARDS</v>
          </cell>
          <cell r="C881" t="str">
            <v>2999 MONTEREY-SALINAS HWY</v>
          </cell>
          <cell r="D881" t="str">
            <v>MONTEREY</v>
          </cell>
          <cell r="E881" t="str">
            <v>CA</v>
          </cell>
          <cell r="F881" t="str">
            <v>939400000</v>
          </cell>
        </row>
        <row r="882">
          <cell r="A882" t="str">
            <v>080430</v>
          </cell>
          <cell r="B882" t="str">
            <v>VIADER VINEYARDS</v>
          </cell>
          <cell r="C882" t="str">
            <v>1120 DEER PARK RD</v>
          </cell>
          <cell r="D882" t="str">
            <v>ST HELENA</v>
          </cell>
          <cell r="E882" t="str">
            <v>CA</v>
          </cell>
          <cell r="F882" t="str">
            <v>945740000</v>
          </cell>
        </row>
        <row r="883">
          <cell r="A883" t="str">
            <v>368748</v>
          </cell>
          <cell r="B883" t="str">
            <v>VICHON WINERY</v>
          </cell>
          <cell r="C883" t="str">
            <v>1595 OAKVILLE GRADE</v>
          </cell>
          <cell r="D883" t="str">
            <v>OAKVILLE</v>
          </cell>
          <cell r="E883" t="str">
            <v>CA</v>
          </cell>
          <cell r="F883" t="str">
            <v>945620363</v>
          </cell>
        </row>
        <row r="884">
          <cell r="A884" t="str">
            <v>081357</v>
          </cell>
          <cell r="B884" t="str">
            <v>VICKERS VINEYARD</v>
          </cell>
          <cell r="C884" t="str">
            <v>15646 SUNNYSLOPE RD</v>
          </cell>
          <cell r="D884" t="str">
            <v>CALDWELL</v>
          </cell>
          <cell r="E884" t="str">
            <v>ID</v>
          </cell>
          <cell r="F884" t="str">
            <v>836070000</v>
          </cell>
        </row>
        <row r="885">
          <cell r="A885" t="str">
            <v>080385</v>
          </cell>
          <cell r="B885" t="str">
            <v>VIGIL VINEYARD</v>
          </cell>
          <cell r="C885" t="str">
            <v>3340 HWY 128</v>
          </cell>
          <cell r="D885" t="str">
            <v>CALISTOGA</v>
          </cell>
          <cell r="E885" t="str">
            <v>CA</v>
          </cell>
          <cell r="F885" t="str">
            <v>94515</v>
          </cell>
        </row>
        <row r="886">
          <cell r="A886" t="str">
            <v>362468</v>
          </cell>
          <cell r="B886" t="str">
            <v>VILLA MT. EDEN WINERY</v>
          </cell>
          <cell r="C886" t="str">
            <v>620 OAKVILLE CROSSROAD</v>
          </cell>
          <cell r="D886" t="str">
            <v>OAKVILLE</v>
          </cell>
          <cell r="E886" t="str">
            <v>CA</v>
          </cell>
          <cell r="F886" t="str">
            <v>945620000</v>
          </cell>
        </row>
        <row r="887">
          <cell r="A887" t="str">
            <v>361804</v>
          </cell>
          <cell r="B887" t="str">
            <v>VINEBURG WINE CO.</v>
          </cell>
          <cell r="C887" t="str">
            <v>3775 THORNSBERRY ROAD SONOMA</v>
          </cell>
          <cell r="D887" t="str">
            <v>VINEBURG</v>
          </cell>
          <cell r="E887" t="str">
            <v>CA</v>
          </cell>
          <cell r="F887" t="str">
            <v>954870000</v>
          </cell>
        </row>
        <row r="888">
          <cell r="A888" t="str">
            <v>080569</v>
          </cell>
          <cell r="B888" t="str">
            <v>VINIFERA NW</v>
          </cell>
          <cell r="C888" t="str">
            <v>2535 CRITES ST SW #3</v>
          </cell>
          <cell r="D888" t="str">
            <v>TUMWATER</v>
          </cell>
          <cell r="E888" t="str">
            <v>WA</v>
          </cell>
          <cell r="F888" t="str">
            <v>985120000</v>
          </cell>
        </row>
        <row r="889">
          <cell r="A889" t="str">
            <v>072439</v>
          </cell>
          <cell r="B889" t="str">
            <v>VINTAGE BISTRO</v>
          </cell>
          <cell r="C889" t="str">
            <v>1329 COMMERCE AVE</v>
          </cell>
          <cell r="D889" t="str">
            <v>LONGVIEW</v>
          </cell>
          <cell r="E889" t="str">
            <v>WA</v>
          </cell>
          <cell r="F889" t="str">
            <v>986323717</v>
          </cell>
        </row>
        <row r="890">
          <cell r="A890" t="str">
            <v>080623</v>
          </cell>
          <cell r="B890" t="str">
            <v>VINTAGE NEW WORLD</v>
          </cell>
          <cell r="C890" t="str">
            <v>1011 WESTERN AVE SUITE 910</v>
          </cell>
          <cell r="D890" t="str">
            <v>SEATTLE</v>
          </cell>
          <cell r="E890" t="str">
            <v>WA</v>
          </cell>
          <cell r="F890" t="str">
            <v>981041040</v>
          </cell>
        </row>
        <row r="891">
          <cell r="A891" t="str">
            <v>355593</v>
          </cell>
          <cell r="B891" t="str">
            <v>VINTNERS COMPANY</v>
          </cell>
          <cell r="C891" t="str">
            <v>844 E TRENT AVE</v>
          </cell>
          <cell r="D891" t="str">
            <v>SPOKANE</v>
          </cell>
          <cell r="E891" t="str">
            <v>WA</v>
          </cell>
          <cell r="F891" t="str">
            <v>992022159</v>
          </cell>
        </row>
        <row r="892">
          <cell r="A892" t="str">
            <v>078873</v>
          </cell>
          <cell r="B892" t="str">
            <v>VINUM INTERNATIONAL</v>
          </cell>
          <cell r="C892" t="str">
            <v>1345 HENRY RD</v>
          </cell>
          <cell r="D892" t="str">
            <v>NAPA</v>
          </cell>
          <cell r="E892" t="str">
            <v>CA</v>
          </cell>
          <cell r="F892" t="str">
            <v>945580000</v>
          </cell>
        </row>
        <row r="893">
          <cell r="A893" t="str">
            <v>080768</v>
          </cell>
          <cell r="B893" t="str">
            <v>VOLKER EISELE</v>
          </cell>
          <cell r="C893" t="str">
            <v>3080 LOWER CHILES VALLEY RD</v>
          </cell>
          <cell r="D893" t="str">
            <v>ST HELENA</v>
          </cell>
          <cell r="E893" t="str">
            <v>CA</v>
          </cell>
          <cell r="F893" t="str">
            <v>945749632</v>
          </cell>
        </row>
        <row r="894">
          <cell r="A894" t="str">
            <v>082069</v>
          </cell>
          <cell r="B894" t="str">
            <v>VON STRASSER WINERY</v>
          </cell>
          <cell r="C894" t="str">
            <v>1510 DIAMOND MOUNTAIN RD</v>
          </cell>
          <cell r="D894" t="str">
            <v>CALISTOGA</v>
          </cell>
          <cell r="E894" t="str">
            <v>CA</v>
          </cell>
          <cell r="F894" t="str">
            <v>945159634</v>
          </cell>
        </row>
        <row r="895">
          <cell r="A895" t="str">
            <v>078369</v>
          </cell>
          <cell r="B895" t="str">
            <v>W. HOGUE VINEYARDS</v>
          </cell>
          <cell r="C895" t="str">
            <v>1450 SILVERADO TRAIL</v>
          </cell>
          <cell r="D895" t="str">
            <v>RUTHERFORD</v>
          </cell>
          <cell r="E895" t="str">
            <v>CA</v>
          </cell>
          <cell r="F895" t="str">
            <v>945730000</v>
          </cell>
        </row>
        <row r="896">
          <cell r="A896" t="str">
            <v>071331</v>
          </cell>
          <cell r="B896" t="str">
            <v>WALLA WALLA VINTNERS</v>
          </cell>
          <cell r="C896" t="str">
            <v>RR 4 BOX 254B</v>
          </cell>
          <cell r="D896" t="str">
            <v>WALLA WALLA</v>
          </cell>
          <cell r="E896" t="str">
            <v>WA</v>
          </cell>
          <cell r="F896" t="str">
            <v>993620000</v>
          </cell>
        </row>
        <row r="897">
          <cell r="A897" t="str">
            <v>080147</v>
          </cell>
          <cell r="B897" t="str">
            <v>WASHINGTON APPLE CIDER COMPANY, L.L.C.</v>
          </cell>
          <cell r="C897" t="str">
            <v>16315 EAST TEMPLE RD</v>
          </cell>
          <cell r="D897" t="str">
            <v>SPOKANE</v>
          </cell>
          <cell r="E897" t="str">
            <v>WA</v>
          </cell>
          <cell r="F897" t="str">
            <v>992070000</v>
          </cell>
        </row>
        <row r="898">
          <cell r="A898" t="str">
            <v>073787</v>
          </cell>
          <cell r="B898" t="str">
            <v>WASHINGTON HILLS CELLARS</v>
          </cell>
          <cell r="C898" t="str">
            <v>111 E LINCOLN  #B</v>
          </cell>
          <cell r="D898" t="str">
            <v>SUNNYSIDE</v>
          </cell>
          <cell r="E898" t="str">
            <v>WA</v>
          </cell>
          <cell r="F898" t="str">
            <v>989440000</v>
          </cell>
        </row>
        <row r="899">
          <cell r="A899" t="str">
            <v>073431</v>
          </cell>
          <cell r="B899" t="str">
            <v>WASHINGTON WINE AND BEVERAGE CO.</v>
          </cell>
          <cell r="C899" t="str">
            <v>17616 15TH AVE SE STE 106B</v>
          </cell>
          <cell r="D899" t="str">
            <v>BOTHELL</v>
          </cell>
          <cell r="E899" t="str">
            <v>WA</v>
          </cell>
          <cell r="F899" t="str">
            <v>980126475</v>
          </cell>
        </row>
        <row r="900">
          <cell r="A900" t="str">
            <v>081199</v>
          </cell>
          <cell r="B900" t="str">
            <v>WASSON BROTHERS WINERY</v>
          </cell>
          <cell r="C900" t="str">
            <v>41901 HWY 26</v>
          </cell>
          <cell r="D900" t="str">
            <v>SANDY</v>
          </cell>
          <cell r="E900" t="str">
            <v>OR</v>
          </cell>
          <cell r="F900" t="str">
            <v>97055</v>
          </cell>
        </row>
        <row r="901">
          <cell r="A901" t="str">
            <v>081472</v>
          </cell>
          <cell r="B901" t="str">
            <v>WATERBROOK WINERY</v>
          </cell>
          <cell r="C901" t="str">
            <v>31 EAST MAIN ST</v>
          </cell>
          <cell r="D901" t="str">
            <v>WALLA WALLA</v>
          </cell>
          <cell r="E901" t="str">
            <v>WA</v>
          </cell>
          <cell r="F901" t="str">
            <v>993621921</v>
          </cell>
        </row>
        <row r="902">
          <cell r="A902" t="str">
            <v>369196</v>
          </cell>
          <cell r="B902" t="str">
            <v>WATERBROOK WINERY</v>
          </cell>
          <cell r="C902" t="str">
            <v>2784 MCDONALD RD</v>
          </cell>
          <cell r="D902" t="str">
            <v>TOUCHET</v>
          </cell>
          <cell r="E902" t="str">
            <v>WA</v>
          </cell>
          <cell r="F902" t="str">
            <v>993600000</v>
          </cell>
        </row>
        <row r="903">
          <cell r="A903" t="str">
            <v>358339</v>
          </cell>
          <cell r="B903" t="str">
            <v>WEIBEL CHAMPAGNE VINEYARDS</v>
          </cell>
          <cell r="C903" t="str">
            <v>GUILD AVE</v>
          </cell>
          <cell r="D903" t="str">
            <v>WOODBRIDGE</v>
          </cell>
          <cell r="E903" t="str">
            <v>CA</v>
          </cell>
          <cell r="F903" t="str">
            <v>952580000</v>
          </cell>
        </row>
        <row r="904">
          <cell r="A904" t="str">
            <v>356973</v>
          </cell>
          <cell r="B904" t="str">
            <v>WENTE BROS.</v>
          </cell>
          <cell r="C904" t="str">
            <v>5565 TESLA ROAD</v>
          </cell>
          <cell r="D904" t="str">
            <v>LIVERMORE</v>
          </cell>
          <cell r="E904" t="str">
            <v>CA</v>
          </cell>
          <cell r="F904" t="str">
            <v>945500000</v>
          </cell>
        </row>
        <row r="905">
          <cell r="A905" t="str">
            <v>362739</v>
          </cell>
          <cell r="B905" t="str">
            <v>WEST COAST DISTRIBUTORS</v>
          </cell>
          <cell r="C905" t="str">
            <v>26 S HANFORD ST</v>
          </cell>
          <cell r="D905" t="str">
            <v>SEATTLE</v>
          </cell>
          <cell r="E905" t="str">
            <v>WA</v>
          </cell>
          <cell r="F905" t="str">
            <v>981240000</v>
          </cell>
        </row>
        <row r="906">
          <cell r="A906" t="str">
            <v>357155</v>
          </cell>
          <cell r="B906" t="str">
            <v>WEST WIND BEVERAGE</v>
          </cell>
          <cell r="C906" t="str">
            <v>920 E STEUBEN</v>
          </cell>
          <cell r="D906" t="str">
            <v>BINGEN</v>
          </cell>
          <cell r="E906" t="str">
            <v>WA</v>
          </cell>
          <cell r="F906" t="str">
            <v>986050626</v>
          </cell>
        </row>
        <row r="907">
          <cell r="A907" t="str">
            <v>080394</v>
          </cell>
          <cell r="B907" t="str">
            <v>WESTERN BEER DISTRIBUTORS</v>
          </cell>
          <cell r="C907" t="str">
            <v>1402 PUYALLUP ST</v>
          </cell>
          <cell r="D907" t="str">
            <v>SUMNER</v>
          </cell>
          <cell r="E907" t="str">
            <v>WA</v>
          </cell>
          <cell r="F907" t="str">
            <v>983900000</v>
          </cell>
        </row>
        <row r="908">
          <cell r="A908" t="str">
            <v>077164</v>
          </cell>
          <cell r="B908" t="str">
            <v>WESTERN WASHINGTON BEVERAGE</v>
          </cell>
          <cell r="C908" t="str">
            <v>4201 6TH AVE S</v>
          </cell>
          <cell r="D908" t="str">
            <v>SEATTLE</v>
          </cell>
          <cell r="E908" t="str">
            <v>WA</v>
          </cell>
          <cell r="F908" t="str">
            <v>981081702</v>
          </cell>
        </row>
        <row r="909">
          <cell r="A909" t="str">
            <v>354357</v>
          </cell>
          <cell r="B909" t="str">
            <v>WESTERN WASHINGTON BEVERAGE</v>
          </cell>
          <cell r="C909" t="str">
            <v>245 BRUENN AVE</v>
          </cell>
          <cell r="D909" t="str">
            <v>BREMERTON</v>
          </cell>
          <cell r="E909" t="str">
            <v>WA</v>
          </cell>
          <cell r="F909" t="str">
            <v>983123107</v>
          </cell>
        </row>
        <row r="910">
          <cell r="A910" t="str">
            <v>079862</v>
          </cell>
          <cell r="B910" t="str">
            <v>WESTREY WINE CO.</v>
          </cell>
          <cell r="C910" t="str">
            <v>1065 E ALPINE ST</v>
          </cell>
          <cell r="D910" t="str">
            <v>MCMINNVILLE</v>
          </cell>
          <cell r="E910" t="str">
            <v>OR</v>
          </cell>
          <cell r="F910" t="str">
            <v>971280000</v>
          </cell>
        </row>
        <row r="911">
          <cell r="A911" t="str">
            <v>078331</v>
          </cell>
          <cell r="B911" t="str">
            <v>WHATCOM BREWERY</v>
          </cell>
          <cell r="C911" t="str">
            <v>2234 MAIN ST</v>
          </cell>
          <cell r="D911" t="str">
            <v>FERNDALE</v>
          </cell>
          <cell r="E911" t="str">
            <v>WA</v>
          </cell>
          <cell r="F911" t="str">
            <v>982480000</v>
          </cell>
        </row>
        <row r="912">
          <cell r="A912" t="str">
            <v>076854</v>
          </cell>
          <cell r="B912" t="str">
            <v>WHIDBEY ISLAND VINEYARD AND WINERY</v>
          </cell>
          <cell r="C912" t="str">
            <v>5237 S LANGLEY RD</v>
          </cell>
          <cell r="D912" t="str">
            <v>LANGLEY</v>
          </cell>
          <cell r="E912" t="str">
            <v>WA</v>
          </cell>
          <cell r="F912" t="str">
            <v>982600000</v>
          </cell>
        </row>
        <row r="913">
          <cell r="A913" t="str">
            <v>082250</v>
          </cell>
          <cell r="B913" t="str">
            <v>WHITE HERON CELLARS</v>
          </cell>
          <cell r="C913" t="str">
            <v>10035 STUHLMILLER RD</v>
          </cell>
          <cell r="D913" t="str">
            <v>QUINCY</v>
          </cell>
          <cell r="E913" t="str">
            <v>WA</v>
          </cell>
          <cell r="F913" t="str">
            <v>988480000</v>
          </cell>
        </row>
        <row r="914">
          <cell r="A914" t="str">
            <v>082087</v>
          </cell>
          <cell r="B914" t="str">
            <v>WHITE ROCK DISTILLERIES, INC</v>
          </cell>
          <cell r="C914" t="str">
            <v>21 SARATOGA ST</v>
          </cell>
          <cell r="D914" t="str">
            <v>LEWISTON</v>
          </cell>
          <cell r="E914" t="str">
            <v>ME</v>
          </cell>
          <cell r="F914" t="str">
            <v>042403527</v>
          </cell>
        </row>
        <row r="915">
          <cell r="A915" t="str">
            <v>369147</v>
          </cell>
          <cell r="B915" t="str">
            <v>WHITEHALL LANE WINERY</v>
          </cell>
          <cell r="C915" t="str">
            <v>1563 ST. HELENA HIGHWAY</v>
          </cell>
          <cell r="D915" t="str">
            <v>ST. HELENA</v>
          </cell>
          <cell r="E915" t="str">
            <v>CA</v>
          </cell>
          <cell r="F915" t="str">
            <v>945749775</v>
          </cell>
        </row>
        <row r="916">
          <cell r="A916" t="str">
            <v>081818</v>
          </cell>
          <cell r="B916" t="str">
            <v>WHITFORD CELLARS</v>
          </cell>
          <cell r="C916" t="str">
            <v>4047 E 3RD AVE</v>
          </cell>
          <cell r="D916" t="str">
            <v>NAPA</v>
          </cell>
          <cell r="E916" t="str">
            <v>CA</v>
          </cell>
          <cell r="F916" t="str">
            <v>945584011</v>
          </cell>
        </row>
        <row r="917">
          <cell r="A917" t="str">
            <v>071420</v>
          </cell>
          <cell r="B917" t="str">
            <v>WHITSTRAN BREWING CO.</v>
          </cell>
          <cell r="C917" t="str">
            <v>2880 LEE RD STE B</v>
          </cell>
          <cell r="D917" t="str">
            <v>PROSSER</v>
          </cell>
          <cell r="E917" t="str">
            <v>WA</v>
          </cell>
          <cell r="F917" t="str">
            <v>993500000</v>
          </cell>
        </row>
        <row r="918">
          <cell r="A918" t="str">
            <v>079655</v>
          </cell>
          <cell r="B918" t="str">
            <v>WIDGEON HILL WINERY</v>
          </cell>
          <cell r="C918" t="str">
            <v>278 WIDGEON HILL RD</v>
          </cell>
          <cell r="D918" t="str">
            <v>CHEHALIS</v>
          </cell>
          <cell r="E918" t="str">
            <v>WA</v>
          </cell>
          <cell r="F918" t="str">
            <v>98532</v>
          </cell>
        </row>
        <row r="919">
          <cell r="A919" t="str">
            <v>070987</v>
          </cell>
          <cell r="B919" t="str">
            <v>WIDMER BROTHERS BREWING COMPANY</v>
          </cell>
          <cell r="C919" t="str">
            <v>929 N RUSSELL</v>
          </cell>
          <cell r="D919" t="str">
            <v>PORTLAND</v>
          </cell>
          <cell r="E919" t="str">
            <v>OR</v>
          </cell>
          <cell r="F919" t="str">
            <v>972271733</v>
          </cell>
        </row>
        <row r="920">
          <cell r="A920" t="str">
            <v>081172</v>
          </cell>
          <cell r="B920" t="str">
            <v>WILD WINDS WINERY</v>
          </cell>
          <cell r="C920" t="str">
            <v>9092 JACKSON HILL RD SE</v>
          </cell>
          <cell r="D920" t="str">
            <v>SALEM</v>
          </cell>
          <cell r="E920" t="str">
            <v>OR</v>
          </cell>
          <cell r="F920" t="str">
            <v>973060000</v>
          </cell>
        </row>
        <row r="921">
          <cell r="A921" t="str">
            <v>079672</v>
          </cell>
          <cell r="B921" t="str">
            <v>WILLAKENZIE ESTATE</v>
          </cell>
          <cell r="C921" t="str">
            <v>19143 NE LAUGHLIN RD</v>
          </cell>
          <cell r="D921" t="str">
            <v>YAMHILL</v>
          </cell>
          <cell r="E921" t="str">
            <v>OR</v>
          </cell>
          <cell r="F921" t="str">
            <v>971488415</v>
          </cell>
        </row>
        <row r="922">
          <cell r="A922" t="str">
            <v>077009</v>
          </cell>
          <cell r="B922" t="str">
            <v>WILLAMETTE VALLEY VINEYARDS</v>
          </cell>
          <cell r="C922" t="str">
            <v>8800 ENCHANTED WAY SE</v>
          </cell>
          <cell r="D922" t="str">
            <v>TURNER</v>
          </cell>
          <cell r="E922" t="str">
            <v>OR</v>
          </cell>
          <cell r="F922" t="str">
            <v>973929580</v>
          </cell>
        </row>
        <row r="923">
          <cell r="A923" t="str">
            <v>079473</v>
          </cell>
          <cell r="B923" t="str">
            <v>WILLOW CREST</v>
          </cell>
          <cell r="C923" t="str">
            <v>135701 SNIPES RD</v>
          </cell>
          <cell r="D923" t="str">
            <v>PROSSER</v>
          </cell>
          <cell r="E923" t="str">
            <v>WA</v>
          </cell>
          <cell r="F923" t="str">
            <v>993500000</v>
          </cell>
        </row>
        <row r="924">
          <cell r="A924" t="str">
            <v>077945</v>
          </cell>
          <cell r="B924" t="str">
            <v>WILRIDGE WINERY</v>
          </cell>
          <cell r="C924" t="str">
            <v>1416 34TH AVE</v>
          </cell>
          <cell r="D924" t="str">
            <v>SEATTLE</v>
          </cell>
          <cell r="E924" t="str">
            <v>WA</v>
          </cell>
          <cell r="F924" t="str">
            <v>981220000</v>
          </cell>
        </row>
        <row r="925">
          <cell r="A925" t="str">
            <v>080616</v>
          </cell>
          <cell r="B925" t="str">
            <v>WILSON DANIELS, LTD.</v>
          </cell>
          <cell r="C925" t="str">
            <v>1230 SPRING ST</v>
          </cell>
          <cell r="D925" t="str">
            <v>ST HELENA</v>
          </cell>
          <cell r="E925" t="str">
            <v>CA</v>
          </cell>
          <cell r="F925" t="str">
            <v>945740000</v>
          </cell>
        </row>
        <row r="926">
          <cell r="A926" t="str">
            <v>071242</v>
          </cell>
          <cell r="B926" t="str">
            <v>WIND RIVER CELLARS</v>
          </cell>
          <cell r="C926" t="str">
            <v>196 SPRINGCREEK RD</v>
          </cell>
          <cell r="D926" t="str">
            <v>HUSUM</v>
          </cell>
          <cell r="E926" t="str">
            <v>WA</v>
          </cell>
          <cell r="F926" t="str">
            <v>986230000</v>
          </cell>
        </row>
        <row r="927">
          <cell r="A927" t="str">
            <v>080740</v>
          </cell>
          <cell r="B927" t="str">
            <v>WINDWARD VINEYARD</v>
          </cell>
          <cell r="C927" t="str">
            <v>1380 LIVE OAK RD</v>
          </cell>
          <cell r="D927" t="str">
            <v>PASO ROBLES</v>
          </cell>
          <cell r="E927" t="str">
            <v>CA</v>
          </cell>
          <cell r="F927" t="str">
            <v>934469637</v>
          </cell>
        </row>
        <row r="928">
          <cell r="A928" t="str">
            <v>081052</v>
          </cell>
          <cell r="B928" t="str">
            <v>WINE 1ST</v>
          </cell>
          <cell r="C928" t="str">
            <v>223 10TH AVE S</v>
          </cell>
          <cell r="D928" t="str">
            <v>KIRKLAND</v>
          </cell>
          <cell r="E928" t="str">
            <v>WA</v>
          </cell>
          <cell r="F928" t="str">
            <v>980330000</v>
          </cell>
        </row>
        <row r="929">
          <cell r="A929" t="str">
            <v>081320</v>
          </cell>
          <cell r="B929" t="str">
            <v>WINE PLUS</v>
          </cell>
          <cell r="C929" t="str">
            <v>3405 172ND ST NE #A-10</v>
          </cell>
          <cell r="D929" t="str">
            <v>ARLINGTON</v>
          </cell>
          <cell r="E929" t="str">
            <v>WA</v>
          </cell>
          <cell r="F929" t="str">
            <v>982237717</v>
          </cell>
        </row>
        <row r="930">
          <cell r="A930" t="str">
            <v>081483</v>
          </cell>
          <cell r="B930" t="str">
            <v>WINE SERVICES INTERNATIONAL, LTD.</v>
          </cell>
          <cell r="C930" t="str">
            <v>275 MENDELL ST</v>
          </cell>
          <cell r="D930" t="str">
            <v>SAN FRANCISCO</v>
          </cell>
          <cell r="E930" t="str">
            <v>CA</v>
          </cell>
          <cell r="F930" t="str">
            <v>941241709</v>
          </cell>
        </row>
        <row r="931">
          <cell r="A931" t="str">
            <v>078734</v>
          </cell>
          <cell r="B931" t="str">
            <v>WINEGLASS CELLARS</v>
          </cell>
          <cell r="C931" t="str">
            <v>260 N BONAIR RD</v>
          </cell>
          <cell r="D931" t="str">
            <v>ZILLAH</v>
          </cell>
          <cell r="E931" t="str">
            <v>WA</v>
          </cell>
          <cell r="F931" t="str">
            <v>989530000</v>
          </cell>
        </row>
        <row r="932">
          <cell r="A932" t="str">
            <v>082222</v>
          </cell>
          <cell r="B932" t="str">
            <v>WINEWORTH, IMPORTERS &amp; DISTRIBUTORS</v>
          </cell>
          <cell r="C932" t="str">
            <v>8805 SOUTH 190TH ST</v>
          </cell>
          <cell r="D932" t="str">
            <v>KENT</v>
          </cell>
          <cell r="E932" t="str">
            <v>WA</v>
          </cell>
          <cell r="F932" t="str">
            <v>980311270</v>
          </cell>
        </row>
        <row r="933">
          <cell r="A933" t="str">
            <v>078765</v>
          </cell>
          <cell r="B933" t="str">
            <v>WING CANYON VINEYARD</v>
          </cell>
          <cell r="C933" t="str">
            <v>3100 MT VEEDER RD</v>
          </cell>
          <cell r="D933" t="str">
            <v>NAPA</v>
          </cell>
          <cell r="E933" t="str">
            <v>CA</v>
          </cell>
          <cell r="F933" t="str">
            <v>94558</v>
          </cell>
        </row>
        <row r="934">
          <cell r="A934" t="str">
            <v>077737</v>
          </cell>
          <cell r="B934" t="str">
            <v>WINTHROP BREWING COMPANY</v>
          </cell>
          <cell r="C934" t="str">
            <v>155 RIVERSIDE</v>
          </cell>
          <cell r="D934" t="str">
            <v>WINTHROP</v>
          </cell>
          <cell r="E934" t="str">
            <v>WA</v>
          </cell>
          <cell r="F934" t="str">
            <v>988620000</v>
          </cell>
        </row>
        <row r="935">
          <cell r="A935" t="str">
            <v>077885</v>
          </cell>
          <cell r="B935" t="str">
            <v>WITNESS TREE VINEYARD</v>
          </cell>
          <cell r="C935" t="str">
            <v>7111 SPRING VALLEY RD NW</v>
          </cell>
          <cell r="D935" t="str">
            <v>SALEM</v>
          </cell>
          <cell r="E935" t="str">
            <v>OR</v>
          </cell>
          <cell r="F935" t="str">
            <v>973049777</v>
          </cell>
        </row>
        <row r="936">
          <cell r="A936" t="str">
            <v>073986</v>
          </cell>
          <cell r="B936" t="str">
            <v>WOLTNER ESTATES LIMITED</v>
          </cell>
          <cell r="C936" t="str">
            <v>3500 SILVERADO TRAIL</v>
          </cell>
          <cell r="D936" t="str">
            <v>ST HELENA</v>
          </cell>
          <cell r="E936" t="str">
            <v>CA</v>
          </cell>
          <cell r="F936" t="str">
            <v>945740000</v>
          </cell>
        </row>
        <row r="937">
          <cell r="A937" t="str">
            <v>366063</v>
          </cell>
          <cell r="B937" t="str">
            <v>WOODWARD CANYON WINERY</v>
          </cell>
          <cell r="C937" t="str">
            <v>RTE 1 BOX 387</v>
          </cell>
          <cell r="D937" t="str">
            <v>LOWDEN</v>
          </cell>
          <cell r="E937" t="str">
            <v>WA</v>
          </cell>
          <cell r="F937" t="str">
            <v>993600000</v>
          </cell>
        </row>
        <row r="938">
          <cell r="A938" t="str">
            <v>364738</v>
          </cell>
          <cell r="B938" t="str">
            <v>WORDEN'S WASHINGTON WINERY</v>
          </cell>
          <cell r="C938" t="str">
            <v>7217 W 45TH AVE</v>
          </cell>
          <cell r="D938" t="str">
            <v>SPOKANE</v>
          </cell>
          <cell r="E938" t="str">
            <v>WA</v>
          </cell>
          <cell r="F938" t="str">
            <v>992045621</v>
          </cell>
        </row>
        <row r="939">
          <cell r="A939" t="str">
            <v>080445</v>
          </cell>
          <cell r="B939" t="str">
            <v>WORLD WIDE WINES</v>
          </cell>
          <cell r="C939" t="str">
            <v>7443 W MERCER WAY</v>
          </cell>
          <cell r="D939" t="str">
            <v>MERCER ISLAND</v>
          </cell>
          <cell r="E939" t="str">
            <v>WA</v>
          </cell>
          <cell r="F939" t="str">
            <v>980400000</v>
          </cell>
        </row>
        <row r="940">
          <cell r="A940" t="str">
            <v>080138</v>
          </cell>
          <cell r="B940" t="str">
            <v>WORLD WINES DISTRIBUTING CO.</v>
          </cell>
          <cell r="C940" t="str">
            <v>609 N WENATCHEE AVE STE A</v>
          </cell>
          <cell r="D940" t="str">
            <v>WENATCHEE</v>
          </cell>
          <cell r="E940" t="str">
            <v>WA</v>
          </cell>
          <cell r="F940" t="str">
            <v>988010000</v>
          </cell>
        </row>
        <row r="941">
          <cell r="A941" t="str">
            <v>076953</v>
          </cell>
          <cell r="B941" t="str">
            <v>YAKIMA BREWING &amp; MALTING CO.</v>
          </cell>
          <cell r="C941" t="str">
            <v>1803 PRESSON PL</v>
          </cell>
          <cell r="D941" t="str">
            <v>YAKIMA</v>
          </cell>
          <cell r="E941" t="str">
            <v>WA</v>
          </cell>
          <cell r="F941" t="str">
            <v>989032200</v>
          </cell>
        </row>
        <row r="942">
          <cell r="A942" t="str">
            <v>076157</v>
          </cell>
          <cell r="B942" t="str">
            <v>YAKIMA BREWING &amp; MALTING COMPANY</v>
          </cell>
          <cell r="C942" t="str">
            <v>32 N FRONT STREET</v>
          </cell>
          <cell r="D942" t="str">
            <v>YAKIMA</v>
          </cell>
          <cell r="E942" t="str">
            <v>WA</v>
          </cell>
          <cell r="F942" t="str">
            <v>989010000</v>
          </cell>
        </row>
        <row r="943">
          <cell r="A943" t="str">
            <v>364356</v>
          </cell>
          <cell r="B943" t="str">
            <v>YAKIMA RIVER WINERY</v>
          </cell>
          <cell r="C943" t="str">
            <v>143302 N RIVER ROAD</v>
          </cell>
          <cell r="D943" t="str">
            <v>PROSSER</v>
          </cell>
          <cell r="E943" t="str">
            <v>WA</v>
          </cell>
          <cell r="F943" t="str">
            <v>993509777</v>
          </cell>
        </row>
        <row r="944">
          <cell r="A944" t="str">
            <v>072468</v>
          </cell>
          <cell r="B944" t="str">
            <v>YAMHILL VALLEY VINEYARDS</v>
          </cell>
          <cell r="C944" t="str">
            <v>16250 SW OLDSVILLE RD</v>
          </cell>
          <cell r="D944" t="str">
            <v>MC MINNVILLE</v>
          </cell>
          <cell r="E944" t="str">
            <v>OR</v>
          </cell>
          <cell r="F944" t="str">
            <v>971288546</v>
          </cell>
        </row>
        <row r="945">
          <cell r="A945" t="str">
            <v>081930</v>
          </cell>
          <cell r="B945" t="str">
            <v>YELLOW HAWK CELLAR</v>
          </cell>
          <cell r="C945" t="str">
            <v>120 E YELLOW HAWK RD</v>
          </cell>
          <cell r="D945" t="str">
            <v>WALLA WALLA</v>
          </cell>
          <cell r="E945" t="str">
            <v>WA</v>
          </cell>
          <cell r="F945" t="str">
            <v>993628730</v>
          </cell>
        </row>
        <row r="946">
          <cell r="A946" t="str">
            <v>082125</v>
          </cell>
          <cell r="B946" t="str">
            <v>YIANNIS FOODS &amp; WINES</v>
          </cell>
          <cell r="C946" t="str">
            <v>350 NW 85TH STE C</v>
          </cell>
          <cell r="D946" t="str">
            <v>SEATTLE</v>
          </cell>
          <cell r="E946" t="str">
            <v>WA</v>
          </cell>
          <cell r="F946" t="str">
            <v>981173120</v>
          </cell>
        </row>
        <row r="947">
          <cell r="A947" t="str">
            <v>360362</v>
          </cell>
          <cell r="B947" t="str">
            <v>Z D WINES</v>
          </cell>
          <cell r="C947" t="str">
            <v>8383 SILVERADO TRAIL</v>
          </cell>
          <cell r="D947" t="str">
            <v>NAPA</v>
          </cell>
          <cell r="E947" t="str">
            <v>CA</v>
          </cell>
          <cell r="F947" t="str">
            <v>945580000</v>
          </cell>
        </row>
        <row r="948">
          <cell r="A948" t="str">
            <v>364587</v>
          </cell>
          <cell r="B948" t="str">
            <v>ZACA MESA WINERY</v>
          </cell>
          <cell r="C948" t="str">
            <v>6905 FOXEN CYN RD</v>
          </cell>
          <cell r="D948" t="str">
            <v>LOS OLIVOS</v>
          </cell>
          <cell r="E948" t="str">
            <v>CA</v>
          </cell>
          <cell r="F948" t="str">
            <v>934410000</v>
          </cell>
        </row>
        <row r="949">
          <cell r="A949" t="str">
            <v>078376</v>
          </cell>
          <cell r="B949" t="str">
            <v>ZELLERBACH WINERY/ESTATE BACCALA</v>
          </cell>
          <cell r="C949" t="str">
            <v>2350 MCNAB RANCH ROAD</v>
          </cell>
          <cell r="D949" t="str">
            <v>LA QUINTA</v>
          </cell>
          <cell r="E949" t="str">
            <v>CA</v>
          </cell>
          <cell r="F949" t="str">
            <v>922530000</v>
          </cell>
        </row>
        <row r="950">
          <cell r="A950" t="str">
            <v>073463</v>
          </cell>
          <cell r="B950" t="str">
            <v>ZILLAH OAKES VINTNERS</v>
          </cell>
          <cell r="C950" t="str">
            <v>1001 VINTAGE VALLEY PKWY</v>
          </cell>
          <cell r="D950" t="str">
            <v>ZILLAH</v>
          </cell>
          <cell r="E950" t="str">
            <v>WA</v>
          </cell>
          <cell r="F950" t="str">
            <v>989530000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ge"/>
      <sheetName val="RST Index"/>
      <sheetName val="CTC-SHM Index"/>
      <sheetName val="Ranges"/>
      <sheetName val="Block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FF"/>
    <pageSetUpPr fitToPage="1"/>
  </sheetPr>
  <dimension ref="A1:R690"/>
  <sheetViews>
    <sheetView tabSelected="1" workbookViewId="0">
      <selection activeCell="B6" sqref="B6"/>
    </sheetView>
  </sheetViews>
  <sheetFormatPr defaultColWidth="8.88671875" defaultRowHeight="15" customHeight="1" zeroHeight="1" x14ac:dyDescent="0.25"/>
  <cols>
    <col min="1" max="1" width="17.77734375" style="239" customWidth="1"/>
    <col min="2" max="2" width="18.77734375" style="155" customWidth="1"/>
    <col min="3" max="3" width="21.77734375" style="155" customWidth="1"/>
    <col min="4" max="4" width="7.77734375" style="155" customWidth="1"/>
    <col min="5" max="5" width="4.77734375" style="240" customWidth="1"/>
    <col min="6" max="6" width="20.77734375" style="241" customWidth="1"/>
    <col min="7" max="7" width="4.77734375" style="241" customWidth="1"/>
    <col min="8" max="8" width="20.77734375" style="241" customWidth="1"/>
    <col min="9" max="9" width="1.77734375" style="155" customWidth="1"/>
    <col min="10" max="18" width="8.88671875" style="238" customWidth="1"/>
    <col min="19" max="16384" width="8.88671875" style="238"/>
  </cols>
  <sheetData>
    <row r="1" spans="1:18" s="155" customFormat="1" ht="20.100000000000001" customHeight="1" x14ac:dyDescent="0.3">
      <c r="A1" s="148"/>
      <c r="B1" s="149"/>
      <c r="C1" s="149"/>
      <c r="D1" s="149"/>
      <c r="E1" s="150"/>
      <c r="F1" s="151"/>
      <c r="G1" s="152"/>
      <c r="H1" s="153" t="s">
        <v>117</v>
      </c>
      <c r="I1" s="154"/>
      <c r="J1" s="154"/>
      <c r="O1" s="154"/>
      <c r="P1" s="154"/>
      <c r="Q1" s="154"/>
      <c r="R1" s="154"/>
    </row>
    <row r="2" spans="1:18" s="155" customFormat="1" ht="20.100000000000001" customHeight="1" x14ac:dyDescent="0.3">
      <c r="A2" s="148"/>
      <c r="B2" s="149"/>
      <c r="C2" s="149"/>
      <c r="D2" s="149"/>
      <c r="E2" s="150"/>
      <c r="F2" s="151"/>
      <c r="G2" s="152"/>
      <c r="H2" s="153" t="s">
        <v>116</v>
      </c>
      <c r="I2" s="154"/>
      <c r="J2" s="154"/>
      <c r="O2" s="154"/>
      <c r="P2" s="154"/>
      <c r="Q2" s="154"/>
      <c r="R2" s="154"/>
    </row>
    <row r="3" spans="1:18" s="155" customFormat="1" ht="20.100000000000001" customHeight="1" x14ac:dyDescent="0.25">
      <c r="A3" s="148"/>
      <c r="B3" s="149"/>
      <c r="C3" s="149"/>
      <c r="D3" s="149"/>
      <c r="E3" s="150"/>
      <c r="F3" s="150"/>
      <c r="G3" s="150"/>
      <c r="H3" s="156" t="s">
        <v>0</v>
      </c>
      <c r="I3" s="157"/>
      <c r="J3" s="154"/>
      <c r="O3" s="154"/>
      <c r="P3" s="154"/>
      <c r="Q3" s="154"/>
      <c r="R3" s="154"/>
    </row>
    <row r="4" spans="1:18" s="155" customFormat="1" ht="17.399999999999999" customHeight="1" x14ac:dyDescent="0.25">
      <c r="A4" s="148"/>
      <c r="B4" s="149"/>
      <c r="C4" s="149"/>
      <c r="D4" s="149"/>
      <c r="E4" s="150"/>
      <c r="F4" s="150"/>
      <c r="G4" s="150"/>
      <c r="H4" s="158" t="s">
        <v>194</v>
      </c>
      <c r="I4" s="154"/>
      <c r="J4" s="154"/>
      <c r="O4" s="154"/>
      <c r="P4" s="154"/>
      <c r="Q4" s="154"/>
      <c r="R4" s="154"/>
    </row>
    <row r="5" spans="1:18" s="155" customFormat="1" ht="17.399999999999999" customHeight="1" x14ac:dyDescent="0.25">
      <c r="A5" s="159"/>
      <c r="B5" s="160"/>
      <c r="C5" s="160"/>
      <c r="D5" s="160"/>
      <c r="E5" s="150"/>
      <c r="F5" s="150"/>
      <c r="G5" s="150"/>
      <c r="H5" s="151"/>
      <c r="I5" s="154"/>
      <c r="J5" s="154"/>
      <c r="O5" s="154"/>
      <c r="P5" s="154"/>
      <c r="Q5" s="154"/>
      <c r="R5" s="154"/>
    </row>
    <row r="6" spans="1:18" s="155" customFormat="1" ht="23.1" customHeight="1" x14ac:dyDescent="0.3">
      <c r="A6" s="161" t="s">
        <v>1</v>
      </c>
      <c r="B6" s="1"/>
      <c r="C6" s="285" t="s">
        <v>198</v>
      </c>
      <c r="D6" s="160"/>
      <c r="E6" s="162"/>
      <c r="F6" s="163" t="s">
        <v>2</v>
      </c>
      <c r="G6" s="164"/>
      <c r="H6" s="165" t="s">
        <v>108</v>
      </c>
      <c r="I6" s="154"/>
      <c r="J6" s="154"/>
      <c r="O6" s="154"/>
      <c r="P6" s="154"/>
      <c r="Q6" s="154"/>
      <c r="R6" s="154"/>
    </row>
    <row r="7" spans="1:18" s="155" customFormat="1" ht="23.1" customHeight="1" x14ac:dyDescent="0.3">
      <c r="A7" s="161" t="s">
        <v>3</v>
      </c>
      <c r="B7" s="368"/>
      <c r="C7" s="369"/>
      <c r="D7" s="370"/>
      <c r="E7" s="162"/>
      <c r="F7" s="242"/>
      <c r="G7" s="164"/>
      <c r="H7" s="166" t="s">
        <v>109</v>
      </c>
      <c r="I7" s="154"/>
      <c r="J7" s="154"/>
      <c r="O7" s="154"/>
      <c r="P7" s="154"/>
      <c r="Q7" s="154"/>
      <c r="R7" s="154"/>
    </row>
    <row r="8" spans="1:18" s="155" customFormat="1" ht="23.1" customHeight="1" x14ac:dyDescent="0.4">
      <c r="A8" s="161" t="s">
        <v>4</v>
      </c>
      <c r="B8" s="368"/>
      <c r="C8" s="369"/>
      <c r="D8" s="370"/>
      <c r="E8" s="162"/>
      <c r="F8" s="167" t="s">
        <v>5</v>
      </c>
      <c r="G8" s="164"/>
      <c r="H8" s="168"/>
      <c r="I8" s="154"/>
      <c r="J8" s="154"/>
      <c r="O8" s="154"/>
      <c r="P8" s="154"/>
      <c r="Q8" s="154"/>
      <c r="R8" s="154"/>
    </row>
    <row r="9" spans="1:18" s="155" customFormat="1" ht="23.1" customHeight="1" x14ac:dyDescent="0.3">
      <c r="A9" s="161" t="s">
        <v>6</v>
      </c>
      <c r="B9" s="371"/>
      <c r="C9" s="372"/>
      <c r="D9" s="373"/>
      <c r="E9" s="162"/>
      <c r="F9" s="242"/>
      <c r="G9" s="164"/>
      <c r="H9" s="169"/>
      <c r="I9" s="154"/>
      <c r="J9" s="154"/>
      <c r="O9" s="154"/>
      <c r="P9" s="154"/>
      <c r="Q9" s="154"/>
      <c r="R9" s="154"/>
    </row>
    <row r="10" spans="1:18" s="155" customFormat="1" ht="9.9" customHeight="1" x14ac:dyDescent="0.25">
      <c r="A10" s="170"/>
      <c r="B10" s="2"/>
      <c r="C10" s="2"/>
      <c r="D10" s="2"/>
      <c r="E10" s="150"/>
      <c r="F10" s="151"/>
      <c r="G10" s="151"/>
      <c r="H10" s="160"/>
      <c r="I10" s="154"/>
      <c r="J10" s="154"/>
      <c r="O10" s="154"/>
      <c r="P10" s="154"/>
      <c r="Q10" s="154"/>
      <c r="R10" s="154"/>
    </row>
    <row r="11" spans="1:18" s="177" customFormat="1" ht="9.9" customHeight="1" thickBot="1" x14ac:dyDescent="0.25">
      <c r="A11" s="171"/>
      <c r="B11" s="172"/>
      <c r="C11" s="172"/>
      <c r="D11" s="172"/>
      <c r="E11" s="10"/>
      <c r="F11" s="173"/>
      <c r="G11" s="174"/>
      <c r="H11" s="175"/>
      <c r="I11" s="176"/>
      <c r="J11" s="176"/>
      <c r="O11" s="176"/>
      <c r="P11" s="176"/>
      <c r="Q11" s="176"/>
      <c r="R11" s="176"/>
    </row>
    <row r="12" spans="1:18" s="182" customFormat="1" ht="20.100000000000001" customHeight="1" x14ac:dyDescent="0.25">
      <c r="A12" s="178" t="s">
        <v>7</v>
      </c>
      <c r="B12" s="179"/>
      <c r="C12" s="179"/>
      <c r="D12" s="180"/>
      <c r="E12" s="374" t="s">
        <v>8</v>
      </c>
      <c r="F12" s="375"/>
      <c r="G12" s="376" t="s">
        <v>9</v>
      </c>
      <c r="H12" s="377"/>
      <c r="I12" s="181"/>
      <c r="J12" s="181"/>
      <c r="O12" s="181"/>
      <c r="P12" s="181"/>
      <c r="Q12" s="181"/>
      <c r="R12" s="181"/>
    </row>
    <row r="13" spans="1:18" s="182" customFormat="1" ht="48" customHeight="1" thickBot="1" x14ac:dyDescent="0.45">
      <c r="A13" s="313" t="s">
        <v>186</v>
      </c>
      <c r="B13" s="314"/>
      <c r="C13" s="314"/>
      <c r="D13" s="314"/>
      <c r="E13" s="314"/>
      <c r="F13" s="315"/>
      <c r="G13" s="183" t="s">
        <v>10</v>
      </c>
      <c r="H13" s="3"/>
      <c r="I13" s="181"/>
      <c r="J13" s="181"/>
      <c r="O13" s="181"/>
      <c r="P13" s="181"/>
      <c r="Q13" s="181"/>
      <c r="R13" s="181"/>
    </row>
    <row r="14" spans="1:18" s="190" customFormat="1" ht="15" customHeight="1" thickBot="1" x14ac:dyDescent="0.25">
      <c r="A14" s="184"/>
      <c r="B14" s="185"/>
      <c r="C14" s="185"/>
      <c r="D14" s="185"/>
      <c r="E14" s="186"/>
      <c r="F14" s="187"/>
      <c r="G14" s="174"/>
      <c r="H14" s="188"/>
      <c r="I14" s="189"/>
      <c r="J14" s="189"/>
      <c r="O14" s="189"/>
      <c r="P14" s="189"/>
      <c r="Q14" s="189"/>
      <c r="R14" s="189"/>
    </row>
    <row r="15" spans="1:18" s="190" customFormat="1" ht="24.9" customHeight="1" x14ac:dyDescent="0.2">
      <c r="A15" s="191" t="s">
        <v>11</v>
      </c>
      <c r="B15" s="192"/>
      <c r="C15" s="192"/>
      <c r="D15" s="192"/>
      <c r="E15" s="192"/>
      <c r="F15" s="193"/>
      <c r="G15" s="341" t="s">
        <v>9</v>
      </c>
      <c r="H15" s="342"/>
      <c r="I15" s="189"/>
      <c r="J15" s="189"/>
      <c r="O15" s="189"/>
      <c r="P15" s="189"/>
      <c r="Q15" s="189"/>
      <c r="R15" s="189"/>
    </row>
    <row r="16" spans="1:18" s="190" customFormat="1" ht="24.9" customHeight="1" x14ac:dyDescent="0.3">
      <c r="A16" s="194" t="s">
        <v>12</v>
      </c>
      <c r="B16" s="195"/>
      <c r="C16" s="195"/>
      <c r="D16" s="195"/>
      <c r="E16" s="345" t="s">
        <v>8</v>
      </c>
      <c r="F16" s="346"/>
      <c r="G16" s="343"/>
      <c r="H16" s="344"/>
      <c r="I16" s="189"/>
      <c r="J16" s="189"/>
      <c r="O16" s="189"/>
      <c r="P16" s="189"/>
      <c r="Q16" s="189"/>
      <c r="R16" s="189"/>
    </row>
    <row r="17" spans="1:18" s="190" customFormat="1" ht="39.9" customHeight="1" x14ac:dyDescent="0.3">
      <c r="A17" s="332" t="s">
        <v>107</v>
      </c>
      <c r="B17" s="333"/>
      <c r="C17" s="333"/>
      <c r="D17" s="333"/>
      <c r="E17" s="333"/>
      <c r="F17" s="334"/>
      <c r="G17" s="196" t="s">
        <v>13</v>
      </c>
      <c r="H17" s="4"/>
      <c r="I17" s="189"/>
      <c r="J17" s="189"/>
      <c r="O17" s="189"/>
      <c r="P17" s="189"/>
      <c r="Q17" s="189"/>
      <c r="R17" s="189"/>
    </row>
    <row r="18" spans="1:18" s="190" customFormat="1" ht="56.1" customHeight="1" x14ac:dyDescent="0.3">
      <c r="A18" s="347" t="s">
        <v>110</v>
      </c>
      <c r="B18" s="348"/>
      <c r="C18" s="348"/>
      <c r="D18" s="348"/>
      <c r="E18" s="348"/>
      <c r="F18" s="349"/>
      <c r="G18" s="197" t="s">
        <v>14</v>
      </c>
      <c r="H18" s="5"/>
      <c r="I18" s="189"/>
      <c r="J18" s="189"/>
      <c r="O18" s="189"/>
      <c r="P18" s="189"/>
      <c r="Q18" s="189"/>
      <c r="R18" s="189"/>
    </row>
    <row r="19" spans="1:18" s="190" customFormat="1" ht="15" customHeight="1" x14ac:dyDescent="0.2">
      <c r="A19" s="198"/>
      <c r="B19" s="6"/>
      <c r="C19" s="6"/>
      <c r="D19" s="6"/>
      <c r="E19" s="199"/>
      <c r="F19" s="200"/>
      <c r="G19" s="174"/>
      <c r="H19" s="201"/>
      <c r="I19" s="189"/>
      <c r="J19" s="189"/>
      <c r="O19" s="189"/>
      <c r="P19" s="189"/>
      <c r="Q19" s="189"/>
      <c r="R19" s="189"/>
    </row>
    <row r="20" spans="1:18" s="190" customFormat="1" ht="23.25" customHeight="1" x14ac:dyDescent="0.3">
      <c r="A20" s="202" t="s">
        <v>15</v>
      </c>
      <c r="B20" s="203"/>
      <c r="C20" s="204"/>
      <c r="D20" s="205"/>
      <c r="E20" s="350" t="s">
        <v>16</v>
      </c>
      <c r="F20" s="351"/>
      <c r="G20" s="350" t="s">
        <v>16</v>
      </c>
      <c r="H20" s="352"/>
      <c r="I20" s="189"/>
      <c r="J20" s="189"/>
      <c r="O20" s="189"/>
      <c r="P20" s="189"/>
      <c r="Q20" s="189"/>
      <c r="R20" s="189"/>
    </row>
    <row r="21" spans="1:18" s="190" customFormat="1" ht="18.75" customHeight="1" x14ac:dyDescent="0.2">
      <c r="A21" s="206" t="s">
        <v>17</v>
      </c>
      <c r="B21" s="207"/>
      <c r="C21" s="208"/>
      <c r="D21" s="209"/>
      <c r="E21" s="353" t="s">
        <v>18</v>
      </c>
      <c r="F21" s="354"/>
      <c r="G21" s="353" t="s">
        <v>19</v>
      </c>
      <c r="H21" s="355"/>
      <c r="I21" s="189"/>
      <c r="J21" s="189"/>
      <c r="O21" s="189"/>
      <c r="P21" s="189"/>
      <c r="Q21" s="189"/>
      <c r="R21" s="189"/>
    </row>
    <row r="22" spans="1:18" s="190" customFormat="1" ht="54" customHeight="1" x14ac:dyDescent="0.3">
      <c r="A22" s="356" t="s">
        <v>101</v>
      </c>
      <c r="B22" s="357"/>
      <c r="C22" s="357"/>
      <c r="D22" s="358"/>
      <c r="E22" s="210" t="s">
        <v>20</v>
      </c>
      <c r="F22" s="145"/>
      <c r="G22" s="359"/>
      <c r="H22" s="360"/>
      <c r="I22" s="189"/>
      <c r="J22" s="189"/>
      <c r="O22" s="189"/>
      <c r="P22" s="189"/>
      <c r="Q22" s="189"/>
      <c r="R22" s="189"/>
    </row>
    <row r="23" spans="1:18" s="190" customFormat="1" ht="39.9" customHeight="1" thickBot="1" x14ac:dyDescent="0.35">
      <c r="A23" s="335" t="s">
        <v>111</v>
      </c>
      <c r="B23" s="336"/>
      <c r="C23" s="336"/>
      <c r="D23" s="337"/>
      <c r="E23" s="211" t="s">
        <v>21</v>
      </c>
      <c r="F23" s="7"/>
      <c r="G23" s="361"/>
      <c r="H23" s="362"/>
      <c r="I23" s="189"/>
      <c r="J23" s="189"/>
      <c r="O23" s="189"/>
      <c r="P23" s="189"/>
      <c r="Q23" s="189"/>
      <c r="R23" s="189"/>
    </row>
    <row r="24" spans="1:18" s="190" customFormat="1" ht="39.9" customHeight="1" thickTop="1" x14ac:dyDescent="0.3">
      <c r="A24" s="363" t="s">
        <v>22</v>
      </c>
      <c r="B24" s="364"/>
      <c r="C24" s="364"/>
      <c r="D24" s="365"/>
      <c r="E24" s="212" t="s">
        <v>23</v>
      </c>
      <c r="F24" s="8" t="str">
        <f>IF($B$6=0," ",SUM(F22+F23))</f>
        <v xml:space="preserve"> </v>
      </c>
      <c r="G24" s="366" t="str">
        <f>IF($B$6=0," ",SUM(G22+G23))</f>
        <v xml:space="preserve"> </v>
      </c>
      <c r="H24" s="367"/>
      <c r="I24" s="189"/>
      <c r="J24" s="189"/>
      <c r="O24" s="189"/>
      <c r="P24" s="189"/>
      <c r="Q24" s="189"/>
      <c r="R24" s="189"/>
    </row>
    <row r="25" spans="1:18" s="219" customFormat="1" ht="15" customHeight="1" x14ac:dyDescent="0.25">
      <c r="A25" s="213"/>
      <c r="B25" s="214"/>
      <c r="C25" s="214"/>
      <c r="D25" s="214"/>
      <c r="E25" s="215"/>
      <c r="F25" s="216"/>
      <c r="G25" s="215"/>
      <c r="H25" s="217"/>
      <c r="I25" s="218"/>
      <c r="J25" s="218"/>
      <c r="O25" s="218"/>
      <c r="P25" s="218"/>
      <c r="Q25" s="218"/>
      <c r="R25" s="218"/>
    </row>
    <row r="26" spans="1:18" s="190" customFormat="1" ht="65.099999999999994" customHeight="1" thickBot="1" x14ac:dyDescent="0.35">
      <c r="A26" s="338" t="s">
        <v>102</v>
      </c>
      <c r="B26" s="339"/>
      <c r="C26" s="339"/>
      <c r="D26" s="339"/>
      <c r="E26" s="339"/>
      <c r="F26" s="340"/>
      <c r="G26" s="220" t="s">
        <v>24</v>
      </c>
      <c r="H26" s="9" t="str">
        <f>IF($B$6=0,"",SUM(H17+H18+F24+G24))</f>
        <v/>
      </c>
      <c r="I26" s="189"/>
      <c r="J26" s="189"/>
      <c r="O26" s="189"/>
      <c r="P26" s="189"/>
      <c r="Q26" s="189"/>
      <c r="R26" s="189"/>
    </row>
    <row r="27" spans="1:18" s="219" customFormat="1" ht="15" customHeight="1" thickBot="1" x14ac:dyDescent="0.25">
      <c r="A27" s="221"/>
      <c r="B27" s="222"/>
      <c r="C27" s="222"/>
      <c r="D27" s="222"/>
      <c r="E27" s="10"/>
      <c r="F27" s="223"/>
      <c r="G27" s="223"/>
      <c r="H27" s="223"/>
      <c r="I27" s="218"/>
      <c r="J27" s="218"/>
      <c r="O27" s="218"/>
      <c r="P27" s="218"/>
      <c r="Q27" s="218"/>
      <c r="R27" s="218"/>
    </row>
    <row r="28" spans="1:18" s="219" customFormat="1" ht="24" customHeight="1" x14ac:dyDescent="0.2">
      <c r="A28" s="316" t="s">
        <v>25</v>
      </c>
      <c r="B28" s="317"/>
      <c r="C28" s="318"/>
      <c r="D28" s="224"/>
      <c r="E28" s="319" t="s">
        <v>104</v>
      </c>
      <c r="F28" s="320"/>
      <c r="G28" s="320"/>
      <c r="H28" s="321"/>
      <c r="I28" s="218"/>
      <c r="J28" s="218"/>
      <c r="O28" s="218"/>
      <c r="P28" s="218"/>
      <c r="Q28" s="218"/>
      <c r="R28" s="218"/>
    </row>
    <row r="29" spans="1:18" s="190" customFormat="1" ht="35.1" customHeight="1" x14ac:dyDescent="0.2">
      <c r="A29" s="322" t="s">
        <v>26</v>
      </c>
      <c r="B29" s="324"/>
      <c r="C29" s="325"/>
      <c r="D29" s="224"/>
      <c r="E29" s="328" t="s">
        <v>27</v>
      </c>
      <c r="F29" s="329"/>
      <c r="G29" s="330" t="s">
        <v>28</v>
      </c>
      <c r="H29" s="331"/>
      <c r="I29" s="189"/>
      <c r="J29" s="189"/>
      <c r="O29" s="189"/>
      <c r="P29" s="189"/>
      <c r="Q29" s="189"/>
      <c r="R29" s="189"/>
    </row>
    <row r="30" spans="1:18" s="229" customFormat="1" ht="35.1" customHeight="1" x14ac:dyDescent="0.3">
      <c r="A30" s="323"/>
      <c r="B30" s="326"/>
      <c r="C30" s="327"/>
      <c r="D30" s="224"/>
      <c r="E30" s="225" t="s">
        <v>29</v>
      </c>
      <c r="F30" s="226" t="str">
        <f>IF($B$6=0,"",ROUND((F24*8.08),2))</f>
        <v/>
      </c>
      <c r="G30" s="227" t="s">
        <v>30</v>
      </c>
      <c r="H30" s="228" t="str">
        <f>IF($B$6=0,"",ROUND((G24*4.782),2))</f>
        <v/>
      </c>
      <c r="I30" s="157"/>
      <c r="J30" s="157"/>
      <c r="O30" s="157"/>
      <c r="P30" s="157"/>
      <c r="Q30" s="157"/>
      <c r="R30" s="157"/>
    </row>
    <row r="31" spans="1:18" s="229" customFormat="1" ht="35.1" customHeight="1" x14ac:dyDescent="0.3">
      <c r="A31" s="230" t="s">
        <v>31</v>
      </c>
      <c r="B31" s="301"/>
      <c r="C31" s="302"/>
      <c r="D31" s="224"/>
      <c r="E31" s="303" t="s">
        <v>32</v>
      </c>
      <c r="F31" s="304"/>
      <c r="G31" s="227" t="s">
        <v>33</v>
      </c>
      <c r="H31" s="231" t="str">
        <f>IF($B$6=0,"",SUM(F30+H30))</f>
        <v/>
      </c>
      <c r="I31" s="157"/>
      <c r="J31" s="157"/>
      <c r="O31" s="157"/>
      <c r="P31" s="157"/>
      <c r="Q31" s="157"/>
      <c r="R31" s="157"/>
    </row>
    <row r="32" spans="1:18" s="155" customFormat="1" ht="38.1" customHeight="1" x14ac:dyDescent="0.3">
      <c r="A32" s="230" t="s">
        <v>34</v>
      </c>
      <c r="B32" s="305"/>
      <c r="C32" s="306"/>
      <c r="D32" s="224"/>
      <c r="E32" s="307" t="s">
        <v>35</v>
      </c>
      <c r="F32" s="308"/>
      <c r="G32" s="227" t="s">
        <v>36</v>
      </c>
      <c r="H32" s="11"/>
      <c r="I32" s="154"/>
      <c r="J32" s="154"/>
      <c r="O32" s="154"/>
      <c r="P32" s="154"/>
      <c r="Q32" s="154"/>
      <c r="R32" s="154"/>
    </row>
    <row r="33" spans="1:18" s="155" customFormat="1" ht="38.1" customHeight="1" x14ac:dyDescent="0.3">
      <c r="A33" s="230" t="s">
        <v>37</v>
      </c>
      <c r="B33" s="309"/>
      <c r="C33" s="310"/>
      <c r="D33" s="224"/>
      <c r="E33" s="311" t="s">
        <v>103</v>
      </c>
      <c r="F33" s="312"/>
      <c r="G33" s="227" t="s">
        <v>38</v>
      </c>
      <c r="H33" s="11"/>
      <c r="I33" s="154"/>
      <c r="J33" s="154"/>
      <c r="K33" s="154"/>
      <c r="O33" s="154"/>
      <c r="P33" s="154"/>
      <c r="Q33" s="154"/>
      <c r="R33" s="154"/>
    </row>
    <row r="34" spans="1:18" s="155" customFormat="1" ht="42" customHeight="1" thickBot="1" x14ac:dyDescent="0.35">
      <c r="A34" s="232" t="s">
        <v>39</v>
      </c>
      <c r="B34" s="287"/>
      <c r="C34" s="288"/>
      <c r="D34" s="224"/>
      <c r="E34" s="289" t="s">
        <v>40</v>
      </c>
      <c r="F34" s="290"/>
      <c r="G34" s="220" t="s">
        <v>41</v>
      </c>
      <c r="H34" s="233" t="str">
        <f>IF($B$6=0,"",ROUND(SUM(H31+H32+H33),2))</f>
        <v/>
      </c>
      <c r="I34" s="154"/>
      <c r="J34" s="154"/>
      <c r="O34" s="154"/>
      <c r="P34" s="154"/>
      <c r="Q34" s="154"/>
      <c r="R34" s="154"/>
    </row>
    <row r="35" spans="1:18" s="219" customFormat="1" ht="15" customHeight="1" thickBot="1" x14ac:dyDescent="0.25">
      <c r="A35" s="224"/>
      <c r="B35" s="224"/>
      <c r="C35" s="224"/>
      <c r="D35" s="234"/>
      <c r="E35" s="10"/>
      <c r="F35" s="223"/>
      <c r="G35" s="223"/>
      <c r="H35" s="223"/>
      <c r="I35" s="218"/>
      <c r="J35" s="218"/>
      <c r="O35" s="218"/>
      <c r="P35" s="218"/>
      <c r="Q35" s="218"/>
      <c r="R35" s="218"/>
    </row>
    <row r="36" spans="1:18" s="155" customFormat="1" ht="44.1" customHeight="1" x14ac:dyDescent="0.4">
      <c r="A36" s="235"/>
      <c r="B36" s="291" t="s">
        <v>42</v>
      </c>
      <c r="C36" s="293" t="s">
        <v>115</v>
      </c>
      <c r="D36" s="294"/>
      <c r="E36" s="295"/>
      <c r="F36" s="295"/>
      <c r="G36" s="295"/>
      <c r="H36" s="296"/>
      <c r="I36" s="154"/>
      <c r="J36" s="154"/>
      <c r="O36" s="154"/>
      <c r="P36" s="154"/>
      <c r="Q36" s="154"/>
      <c r="R36" s="154"/>
    </row>
    <row r="37" spans="1:18" s="155" customFormat="1" ht="44.1" customHeight="1" thickBot="1" x14ac:dyDescent="0.45">
      <c r="A37" s="236" t="s">
        <v>195</v>
      </c>
      <c r="B37" s="292"/>
      <c r="C37" s="297" t="s">
        <v>43</v>
      </c>
      <c r="D37" s="298"/>
      <c r="E37" s="299"/>
      <c r="F37" s="299"/>
      <c r="G37" s="299"/>
      <c r="H37" s="300"/>
      <c r="I37" s="154"/>
      <c r="J37" s="154"/>
      <c r="O37" s="154"/>
      <c r="P37" s="154"/>
      <c r="Q37" s="154"/>
      <c r="R37" s="154"/>
    </row>
    <row r="38" spans="1:18" ht="13.2" x14ac:dyDescent="0.25">
      <c r="A38" s="237"/>
      <c r="B38" s="154"/>
      <c r="C38" s="154"/>
      <c r="D38" s="154"/>
      <c r="E38" s="154"/>
      <c r="F38" s="154"/>
      <c r="G38" s="154"/>
      <c r="H38" s="154"/>
      <c r="I38" s="154"/>
    </row>
    <row r="39" spans="1:18" ht="13.2" x14ac:dyDescent="0.25">
      <c r="A39" s="237"/>
      <c r="B39" s="154"/>
      <c r="C39" s="154"/>
      <c r="D39" s="154"/>
      <c r="E39" s="154"/>
      <c r="F39" s="154"/>
      <c r="G39" s="154"/>
      <c r="H39" s="154"/>
      <c r="I39" s="154"/>
    </row>
    <row r="40" spans="1:18" ht="13.2" x14ac:dyDescent="0.25">
      <c r="A40" s="237"/>
      <c r="B40" s="154"/>
      <c r="C40" s="154"/>
      <c r="D40" s="154"/>
      <c r="E40" s="154"/>
      <c r="F40" s="154"/>
      <c r="G40" s="154"/>
      <c r="H40" s="154"/>
      <c r="I40" s="154"/>
    </row>
    <row r="41" spans="1:18" ht="13.2" hidden="1" x14ac:dyDescent="0.25">
      <c r="A41" s="237"/>
      <c r="B41" s="154"/>
      <c r="C41" s="154"/>
      <c r="D41" s="154"/>
      <c r="E41" s="154"/>
      <c r="F41" s="154"/>
      <c r="G41" s="154"/>
      <c r="H41" s="154"/>
      <c r="I41" s="154"/>
    </row>
    <row r="42" spans="1:18" ht="13.2" hidden="1" x14ac:dyDescent="0.25">
      <c r="A42" s="237"/>
      <c r="B42" s="154"/>
      <c r="C42" s="154"/>
      <c r="D42" s="154"/>
      <c r="E42" s="154"/>
      <c r="F42" s="154"/>
      <c r="G42" s="154"/>
      <c r="H42" s="154"/>
      <c r="I42" s="154"/>
    </row>
    <row r="43" spans="1:18" ht="13.2" hidden="1" x14ac:dyDescent="0.25">
      <c r="A43" s="237"/>
      <c r="B43" s="154"/>
      <c r="C43" s="154"/>
      <c r="D43" s="154"/>
      <c r="E43" s="154"/>
      <c r="F43" s="154"/>
      <c r="G43" s="154"/>
      <c r="H43" s="154"/>
      <c r="I43" s="154"/>
    </row>
    <row r="44" spans="1:18" ht="13.2" hidden="1" x14ac:dyDescent="0.25">
      <c r="A44" s="237"/>
      <c r="B44" s="154"/>
      <c r="C44" s="154"/>
      <c r="D44" s="154"/>
      <c r="E44" s="154"/>
      <c r="F44" s="154"/>
      <c r="G44" s="154"/>
      <c r="H44" s="154"/>
      <c r="I44" s="154"/>
    </row>
    <row r="45" spans="1:18" ht="13.2" hidden="1" x14ac:dyDescent="0.25">
      <c r="I45" s="154"/>
    </row>
    <row r="46" spans="1:18" ht="13.2" hidden="1" x14ac:dyDescent="0.25">
      <c r="I46" s="154"/>
    </row>
    <row r="47" spans="1:18" ht="13.2" hidden="1" x14ac:dyDescent="0.25">
      <c r="I47" s="154"/>
    </row>
    <row r="48" spans="1:18" ht="13.2" hidden="1" x14ac:dyDescent="0.25">
      <c r="I48" s="154"/>
    </row>
    <row r="49" spans="9:9" ht="13.2" hidden="1" x14ac:dyDescent="0.25">
      <c r="I49" s="154"/>
    </row>
    <row r="50" spans="9:9" ht="13.2" hidden="1" x14ac:dyDescent="0.25">
      <c r="I50" s="154"/>
    </row>
    <row r="51" spans="9:9" ht="13.2" hidden="1" x14ac:dyDescent="0.25">
      <c r="I51" s="154"/>
    </row>
    <row r="52" spans="9:9" ht="13.2" hidden="1" x14ac:dyDescent="0.25">
      <c r="I52" s="154"/>
    </row>
    <row r="53" spans="9:9" ht="13.2" hidden="1" x14ac:dyDescent="0.25">
      <c r="I53" s="154"/>
    </row>
    <row r="54" spans="9:9" ht="13.2" hidden="1" x14ac:dyDescent="0.25">
      <c r="I54" s="154"/>
    </row>
    <row r="55" spans="9:9" ht="13.2" hidden="1" x14ac:dyDescent="0.25">
      <c r="I55" s="154"/>
    </row>
    <row r="56" spans="9:9" ht="13.2" hidden="1" x14ac:dyDescent="0.25">
      <c r="I56" s="154"/>
    </row>
    <row r="57" spans="9:9" ht="13.2" hidden="1" x14ac:dyDescent="0.25">
      <c r="I57" s="154"/>
    </row>
    <row r="58" spans="9:9" ht="13.2" hidden="1" x14ac:dyDescent="0.25">
      <c r="I58" s="154"/>
    </row>
    <row r="59" spans="9:9" ht="13.2" hidden="1" x14ac:dyDescent="0.25">
      <c r="I59" s="154"/>
    </row>
    <row r="60" spans="9:9" ht="13.2" hidden="1" x14ac:dyDescent="0.25">
      <c r="I60" s="154"/>
    </row>
    <row r="61" spans="9:9" ht="13.2" hidden="1" x14ac:dyDescent="0.25">
      <c r="I61" s="154"/>
    </row>
    <row r="62" spans="9:9" ht="13.2" hidden="1" x14ac:dyDescent="0.25">
      <c r="I62" s="154"/>
    </row>
    <row r="63" spans="9:9" ht="13.2" hidden="1" x14ac:dyDescent="0.25">
      <c r="I63" s="154"/>
    </row>
    <row r="64" spans="9:9" ht="13.2" hidden="1" x14ac:dyDescent="0.25">
      <c r="I64" s="154"/>
    </row>
    <row r="65" spans="9:9" ht="13.2" hidden="1" x14ac:dyDescent="0.25">
      <c r="I65" s="154"/>
    </row>
    <row r="66" spans="9:9" ht="13.2" hidden="1" x14ac:dyDescent="0.25">
      <c r="I66" s="154"/>
    </row>
    <row r="67" spans="9:9" ht="13.2" hidden="1" x14ac:dyDescent="0.25">
      <c r="I67" s="154"/>
    </row>
    <row r="68" spans="9:9" ht="13.2" hidden="1" x14ac:dyDescent="0.25">
      <c r="I68" s="154"/>
    </row>
    <row r="69" spans="9:9" ht="13.2" hidden="1" x14ac:dyDescent="0.25">
      <c r="I69" s="154"/>
    </row>
    <row r="70" spans="9:9" ht="13.2" hidden="1" x14ac:dyDescent="0.25">
      <c r="I70" s="154"/>
    </row>
    <row r="71" spans="9:9" ht="13.2" hidden="1" x14ac:dyDescent="0.25">
      <c r="I71" s="154"/>
    </row>
    <row r="72" spans="9:9" ht="13.2" hidden="1" x14ac:dyDescent="0.25">
      <c r="I72" s="154"/>
    </row>
    <row r="73" spans="9:9" ht="13.2" hidden="1" x14ac:dyDescent="0.25">
      <c r="I73" s="154"/>
    </row>
    <row r="74" spans="9:9" ht="13.2" hidden="1" x14ac:dyDescent="0.25">
      <c r="I74" s="154"/>
    </row>
    <row r="75" spans="9:9" ht="13.2" hidden="1" x14ac:dyDescent="0.25">
      <c r="I75" s="154"/>
    </row>
    <row r="76" spans="9:9" ht="13.2" hidden="1" x14ac:dyDescent="0.25">
      <c r="I76" s="154"/>
    </row>
    <row r="77" spans="9:9" ht="13.2" hidden="1" x14ac:dyDescent="0.25">
      <c r="I77" s="154"/>
    </row>
    <row r="78" spans="9:9" ht="13.2" hidden="1" x14ac:dyDescent="0.25">
      <c r="I78" s="154"/>
    </row>
    <row r="79" spans="9:9" ht="13.2" hidden="1" x14ac:dyDescent="0.25">
      <c r="I79" s="154"/>
    </row>
    <row r="80" spans="9:9" ht="13.2" hidden="1" x14ac:dyDescent="0.25">
      <c r="I80" s="154"/>
    </row>
    <row r="81" spans="9:9" ht="13.2" hidden="1" x14ac:dyDescent="0.25">
      <c r="I81" s="154"/>
    </row>
    <row r="82" spans="9:9" ht="13.2" hidden="1" x14ac:dyDescent="0.25">
      <c r="I82" s="154"/>
    </row>
    <row r="83" spans="9:9" ht="13.2" hidden="1" x14ac:dyDescent="0.25">
      <c r="I83" s="154"/>
    </row>
    <row r="84" spans="9:9" ht="13.2" hidden="1" x14ac:dyDescent="0.25">
      <c r="I84" s="154"/>
    </row>
    <row r="85" spans="9:9" ht="13.2" hidden="1" x14ac:dyDescent="0.25">
      <c r="I85" s="154"/>
    </row>
    <row r="86" spans="9:9" ht="13.2" hidden="1" x14ac:dyDescent="0.25">
      <c r="I86" s="154"/>
    </row>
    <row r="87" spans="9:9" ht="13.2" hidden="1" x14ac:dyDescent="0.25">
      <c r="I87" s="154"/>
    </row>
    <row r="88" spans="9:9" ht="13.2" hidden="1" x14ac:dyDescent="0.25">
      <c r="I88" s="154"/>
    </row>
    <row r="89" spans="9:9" ht="13.2" hidden="1" x14ac:dyDescent="0.25">
      <c r="I89" s="154"/>
    </row>
    <row r="90" spans="9:9" ht="13.2" hidden="1" x14ac:dyDescent="0.25">
      <c r="I90" s="154"/>
    </row>
    <row r="91" spans="9:9" ht="13.2" hidden="1" x14ac:dyDescent="0.25">
      <c r="I91" s="154"/>
    </row>
    <row r="92" spans="9:9" ht="13.2" hidden="1" x14ac:dyDescent="0.25">
      <c r="I92" s="154"/>
    </row>
    <row r="93" spans="9:9" ht="13.2" hidden="1" x14ac:dyDescent="0.25">
      <c r="I93" s="154"/>
    </row>
    <row r="94" spans="9:9" ht="13.2" hidden="1" x14ac:dyDescent="0.25">
      <c r="I94" s="154"/>
    </row>
    <row r="95" spans="9:9" ht="13.2" hidden="1" x14ac:dyDescent="0.25">
      <c r="I95" s="154"/>
    </row>
    <row r="96" spans="9:9" ht="13.2" hidden="1" x14ac:dyDescent="0.25">
      <c r="I96" s="154"/>
    </row>
    <row r="97" spans="9:9" ht="13.2" hidden="1" x14ac:dyDescent="0.25">
      <c r="I97" s="154"/>
    </row>
    <row r="98" spans="9:9" ht="13.2" hidden="1" x14ac:dyDescent="0.25">
      <c r="I98" s="154"/>
    </row>
    <row r="99" spans="9:9" ht="13.2" hidden="1" x14ac:dyDescent="0.25">
      <c r="I99" s="154"/>
    </row>
    <row r="100" spans="9:9" ht="13.2" hidden="1" x14ac:dyDescent="0.25">
      <c r="I100" s="154"/>
    </row>
    <row r="101" spans="9:9" ht="13.2" hidden="1" x14ac:dyDescent="0.25">
      <c r="I101" s="154"/>
    </row>
    <row r="102" spans="9:9" ht="13.2" hidden="1" x14ac:dyDescent="0.25">
      <c r="I102" s="154"/>
    </row>
    <row r="103" spans="9:9" ht="13.2" hidden="1" x14ac:dyDescent="0.25">
      <c r="I103" s="154"/>
    </row>
    <row r="104" spans="9:9" ht="13.2" hidden="1" x14ac:dyDescent="0.25">
      <c r="I104" s="154"/>
    </row>
    <row r="105" spans="9:9" ht="13.2" hidden="1" x14ac:dyDescent="0.25">
      <c r="I105" s="154"/>
    </row>
    <row r="106" spans="9:9" ht="13.2" hidden="1" x14ac:dyDescent="0.25">
      <c r="I106" s="154"/>
    </row>
    <row r="107" spans="9:9" ht="13.2" hidden="1" x14ac:dyDescent="0.25">
      <c r="I107" s="154"/>
    </row>
    <row r="108" spans="9:9" ht="13.2" hidden="1" x14ac:dyDescent="0.25">
      <c r="I108" s="154"/>
    </row>
    <row r="109" spans="9:9" ht="13.2" hidden="1" x14ac:dyDescent="0.25">
      <c r="I109" s="154"/>
    </row>
    <row r="110" spans="9:9" ht="13.2" hidden="1" x14ac:dyDescent="0.25">
      <c r="I110" s="154"/>
    </row>
    <row r="111" spans="9:9" ht="13.2" hidden="1" x14ac:dyDescent="0.25">
      <c r="I111" s="154"/>
    </row>
    <row r="112" spans="9:9" ht="13.2" hidden="1" x14ac:dyDescent="0.25">
      <c r="I112" s="154"/>
    </row>
    <row r="113" spans="9:9" ht="13.2" hidden="1" x14ac:dyDescent="0.25">
      <c r="I113" s="154"/>
    </row>
    <row r="114" spans="9:9" ht="13.2" hidden="1" x14ac:dyDescent="0.25">
      <c r="I114" s="154"/>
    </row>
    <row r="115" spans="9:9" ht="13.2" hidden="1" x14ac:dyDescent="0.25">
      <c r="I115" s="154"/>
    </row>
    <row r="116" spans="9:9" ht="13.2" hidden="1" x14ac:dyDescent="0.25">
      <c r="I116" s="154"/>
    </row>
    <row r="117" spans="9:9" ht="13.2" hidden="1" x14ac:dyDescent="0.25">
      <c r="I117" s="154"/>
    </row>
    <row r="118" spans="9:9" ht="13.2" hidden="1" x14ac:dyDescent="0.25">
      <c r="I118" s="154"/>
    </row>
    <row r="119" spans="9:9" ht="13.2" hidden="1" x14ac:dyDescent="0.25">
      <c r="I119" s="154"/>
    </row>
    <row r="120" spans="9:9" ht="13.2" hidden="1" x14ac:dyDescent="0.25">
      <c r="I120" s="154"/>
    </row>
    <row r="121" spans="9:9" ht="13.2" hidden="1" x14ac:dyDescent="0.25">
      <c r="I121" s="154"/>
    </row>
    <row r="122" spans="9:9" ht="13.2" hidden="1" x14ac:dyDescent="0.25">
      <c r="I122" s="154"/>
    </row>
    <row r="123" spans="9:9" ht="13.2" hidden="1" x14ac:dyDescent="0.25">
      <c r="I123" s="154"/>
    </row>
    <row r="124" spans="9:9" ht="13.2" hidden="1" x14ac:dyDescent="0.25">
      <c r="I124" s="154"/>
    </row>
    <row r="125" spans="9:9" ht="13.2" hidden="1" x14ac:dyDescent="0.25">
      <c r="I125" s="154"/>
    </row>
    <row r="126" spans="9:9" ht="13.2" hidden="1" x14ac:dyDescent="0.25">
      <c r="I126" s="154"/>
    </row>
    <row r="127" spans="9:9" ht="13.2" hidden="1" x14ac:dyDescent="0.25">
      <c r="I127" s="154"/>
    </row>
    <row r="128" spans="9:9" ht="13.2" hidden="1" x14ac:dyDescent="0.25">
      <c r="I128" s="154"/>
    </row>
    <row r="129" spans="9:9" ht="13.2" hidden="1" x14ac:dyDescent="0.25">
      <c r="I129" s="154"/>
    </row>
    <row r="130" spans="9:9" ht="13.2" hidden="1" x14ac:dyDescent="0.25">
      <c r="I130" s="154"/>
    </row>
    <row r="131" spans="9:9" ht="13.2" hidden="1" x14ac:dyDescent="0.25">
      <c r="I131" s="154"/>
    </row>
    <row r="132" spans="9:9" ht="13.2" hidden="1" x14ac:dyDescent="0.25">
      <c r="I132" s="154"/>
    </row>
    <row r="133" spans="9:9" ht="13.2" hidden="1" x14ac:dyDescent="0.25">
      <c r="I133" s="154"/>
    </row>
    <row r="134" spans="9:9" ht="13.2" hidden="1" x14ac:dyDescent="0.25">
      <c r="I134" s="154"/>
    </row>
    <row r="135" spans="9:9" ht="13.2" hidden="1" x14ac:dyDescent="0.25">
      <c r="I135" s="154"/>
    </row>
    <row r="136" spans="9:9" ht="13.2" hidden="1" x14ac:dyDescent="0.25">
      <c r="I136" s="154"/>
    </row>
    <row r="137" spans="9:9" ht="13.2" hidden="1" x14ac:dyDescent="0.25">
      <c r="I137" s="154"/>
    </row>
    <row r="138" spans="9:9" ht="13.2" hidden="1" x14ac:dyDescent="0.25">
      <c r="I138" s="154"/>
    </row>
    <row r="139" spans="9:9" ht="13.2" hidden="1" x14ac:dyDescent="0.25">
      <c r="I139" s="154"/>
    </row>
    <row r="140" spans="9:9" ht="13.2" hidden="1" x14ac:dyDescent="0.25">
      <c r="I140" s="154"/>
    </row>
    <row r="141" spans="9:9" ht="13.2" hidden="1" x14ac:dyDescent="0.25">
      <c r="I141" s="154"/>
    </row>
    <row r="142" spans="9:9" ht="13.2" hidden="1" x14ac:dyDescent="0.25">
      <c r="I142" s="154"/>
    </row>
    <row r="143" spans="9:9" ht="13.2" hidden="1" x14ac:dyDescent="0.25">
      <c r="I143" s="154"/>
    </row>
    <row r="144" spans="9:9" ht="13.2" hidden="1" x14ac:dyDescent="0.25">
      <c r="I144" s="154"/>
    </row>
    <row r="145" spans="9:9" ht="13.2" hidden="1" x14ac:dyDescent="0.25">
      <c r="I145" s="154"/>
    </row>
    <row r="146" spans="9:9" ht="13.2" hidden="1" x14ac:dyDescent="0.25">
      <c r="I146" s="154"/>
    </row>
    <row r="147" spans="9:9" ht="13.2" hidden="1" x14ac:dyDescent="0.25">
      <c r="I147" s="154"/>
    </row>
    <row r="148" spans="9:9" ht="13.2" hidden="1" x14ac:dyDescent="0.25">
      <c r="I148" s="154"/>
    </row>
    <row r="149" spans="9:9" ht="13.2" hidden="1" x14ac:dyDescent="0.25">
      <c r="I149" s="154"/>
    </row>
    <row r="150" spans="9:9" ht="13.2" hidden="1" x14ac:dyDescent="0.25">
      <c r="I150" s="154"/>
    </row>
    <row r="151" spans="9:9" ht="13.2" hidden="1" x14ac:dyDescent="0.25">
      <c r="I151" s="154"/>
    </row>
    <row r="152" spans="9:9" ht="13.2" hidden="1" x14ac:dyDescent="0.25">
      <c r="I152" s="154"/>
    </row>
    <row r="153" spans="9:9" ht="13.2" hidden="1" x14ac:dyDescent="0.25">
      <c r="I153" s="154"/>
    </row>
    <row r="154" spans="9:9" ht="13.2" hidden="1" x14ac:dyDescent="0.25">
      <c r="I154" s="154"/>
    </row>
    <row r="155" spans="9:9" ht="13.2" hidden="1" x14ac:dyDescent="0.25">
      <c r="I155" s="154"/>
    </row>
    <row r="156" spans="9:9" ht="13.2" hidden="1" x14ac:dyDescent="0.25">
      <c r="I156" s="154"/>
    </row>
    <row r="157" spans="9:9" ht="13.2" hidden="1" x14ac:dyDescent="0.25">
      <c r="I157" s="154"/>
    </row>
    <row r="158" spans="9:9" ht="13.2" hidden="1" x14ac:dyDescent="0.25">
      <c r="I158" s="154"/>
    </row>
    <row r="159" spans="9:9" ht="13.2" hidden="1" x14ac:dyDescent="0.25">
      <c r="I159" s="154"/>
    </row>
    <row r="160" spans="9:9" ht="13.2" hidden="1" x14ac:dyDescent="0.25">
      <c r="I160" s="154"/>
    </row>
    <row r="161" spans="9:9" ht="13.2" hidden="1" x14ac:dyDescent="0.25">
      <c r="I161" s="154"/>
    </row>
    <row r="162" spans="9:9" ht="13.2" hidden="1" x14ac:dyDescent="0.25">
      <c r="I162" s="154"/>
    </row>
    <row r="163" spans="9:9" ht="13.2" hidden="1" x14ac:dyDescent="0.25">
      <c r="I163" s="154"/>
    </row>
    <row r="164" spans="9:9" ht="13.2" hidden="1" x14ac:dyDescent="0.25">
      <c r="I164" s="154"/>
    </row>
    <row r="165" spans="9:9" ht="13.2" hidden="1" x14ac:dyDescent="0.25">
      <c r="I165" s="154"/>
    </row>
    <row r="166" spans="9:9" ht="13.2" hidden="1" x14ac:dyDescent="0.25">
      <c r="I166" s="154"/>
    </row>
    <row r="167" spans="9:9" ht="13.2" hidden="1" x14ac:dyDescent="0.25">
      <c r="I167" s="154"/>
    </row>
    <row r="168" spans="9:9" ht="13.2" hidden="1" x14ac:dyDescent="0.25">
      <c r="I168" s="154"/>
    </row>
    <row r="169" spans="9:9" ht="13.2" hidden="1" x14ac:dyDescent="0.25">
      <c r="I169" s="154"/>
    </row>
    <row r="170" spans="9:9" ht="13.2" hidden="1" x14ac:dyDescent="0.25">
      <c r="I170" s="154"/>
    </row>
    <row r="171" spans="9:9" ht="13.2" hidden="1" x14ac:dyDescent="0.25">
      <c r="I171" s="154"/>
    </row>
    <row r="172" spans="9:9" ht="13.2" hidden="1" x14ac:dyDescent="0.25">
      <c r="I172" s="154"/>
    </row>
    <row r="173" spans="9:9" ht="13.2" hidden="1" x14ac:dyDescent="0.25">
      <c r="I173" s="154"/>
    </row>
    <row r="174" spans="9:9" ht="13.2" hidden="1" x14ac:dyDescent="0.25">
      <c r="I174" s="154"/>
    </row>
    <row r="175" spans="9:9" ht="13.2" hidden="1" x14ac:dyDescent="0.25">
      <c r="I175" s="154"/>
    </row>
    <row r="176" spans="9:9" ht="13.2" hidden="1" x14ac:dyDescent="0.25">
      <c r="I176" s="154"/>
    </row>
    <row r="177" spans="9:9" ht="13.2" hidden="1" x14ac:dyDescent="0.25">
      <c r="I177" s="154"/>
    </row>
    <row r="178" spans="9:9" ht="13.2" hidden="1" x14ac:dyDescent="0.25">
      <c r="I178" s="154"/>
    </row>
    <row r="179" spans="9:9" ht="13.2" hidden="1" x14ac:dyDescent="0.25">
      <c r="I179" s="154"/>
    </row>
    <row r="180" spans="9:9" ht="13.2" hidden="1" x14ac:dyDescent="0.25">
      <c r="I180" s="154"/>
    </row>
    <row r="181" spans="9:9" ht="13.2" hidden="1" x14ac:dyDescent="0.25">
      <c r="I181" s="154"/>
    </row>
    <row r="182" spans="9:9" ht="13.2" hidden="1" x14ac:dyDescent="0.25">
      <c r="I182" s="154"/>
    </row>
    <row r="183" spans="9:9" ht="13.2" hidden="1" x14ac:dyDescent="0.25">
      <c r="I183" s="154"/>
    </row>
    <row r="184" spans="9:9" ht="13.2" hidden="1" x14ac:dyDescent="0.25">
      <c r="I184" s="154"/>
    </row>
    <row r="185" spans="9:9" ht="13.2" hidden="1" x14ac:dyDescent="0.25">
      <c r="I185" s="154"/>
    </row>
    <row r="186" spans="9:9" ht="13.2" hidden="1" x14ac:dyDescent="0.25">
      <c r="I186" s="154"/>
    </row>
    <row r="187" spans="9:9" ht="13.2" hidden="1" x14ac:dyDescent="0.25">
      <c r="I187" s="154"/>
    </row>
    <row r="188" spans="9:9" ht="13.2" hidden="1" x14ac:dyDescent="0.25">
      <c r="I188" s="154"/>
    </row>
    <row r="189" spans="9:9" ht="13.2" hidden="1" x14ac:dyDescent="0.25">
      <c r="I189" s="154"/>
    </row>
    <row r="190" spans="9:9" ht="13.2" hidden="1" x14ac:dyDescent="0.25">
      <c r="I190" s="154"/>
    </row>
    <row r="191" spans="9:9" ht="13.2" hidden="1" x14ac:dyDescent="0.25">
      <c r="I191" s="154"/>
    </row>
    <row r="192" spans="9:9" ht="13.2" hidden="1" x14ac:dyDescent="0.25">
      <c r="I192" s="154"/>
    </row>
    <row r="193" spans="9:9" ht="13.2" hidden="1" x14ac:dyDescent="0.25">
      <c r="I193" s="154"/>
    </row>
    <row r="194" spans="9:9" ht="13.2" hidden="1" x14ac:dyDescent="0.25">
      <c r="I194" s="154"/>
    </row>
    <row r="195" spans="9:9" ht="13.2" hidden="1" x14ac:dyDescent="0.25">
      <c r="I195" s="154"/>
    </row>
    <row r="196" spans="9:9" ht="13.2" hidden="1" x14ac:dyDescent="0.25">
      <c r="I196" s="154"/>
    </row>
    <row r="197" spans="9:9" ht="13.2" hidden="1" x14ac:dyDescent="0.25">
      <c r="I197" s="154"/>
    </row>
    <row r="198" spans="9:9" ht="13.2" hidden="1" x14ac:dyDescent="0.25">
      <c r="I198" s="154"/>
    </row>
    <row r="199" spans="9:9" ht="13.2" hidden="1" x14ac:dyDescent="0.25">
      <c r="I199" s="154"/>
    </row>
    <row r="200" spans="9:9" ht="13.2" hidden="1" x14ac:dyDescent="0.25">
      <c r="I200" s="154"/>
    </row>
    <row r="201" spans="9:9" ht="13.2" hidden="1" x14ac:dyDescent="0.25">
      <c r="I201" s="154"/>
    </row>
    <row r="202" spans="9:9" ht="13.2" hidden="1" x14ac:dyDescent="0.25">
      <c r="I202" s="154"/>
    </row>
    <row r="203" spans="9:9" ht="13.2" hidden="1" x14ac:dyDescent="0.25">
      <c r="I203" s="154"/>
    </row>
    <row r="204" spans="9:9" ht="13.2" hidden="1" x14ac:dyDescent="0.25">
      <c r="I204" s="154"/>
    </row>
    <row r="205" spans="9:9" ht="13.2" hidden="1" x14ac:dyDescent="0.25">
      <c r="I205" s="154"/>
    </row>
    <row r="206" spans="9:9" ht="13.2" hidden="1" x14ac:dyDescent="0.25">
      <c r="I206" s="154"/>
    </row>
    <row r="207" spans="9:9" ht="13.2" hidden="1" x14ac:dyDescent="0.25">
      <c r="I207" s="154"/>
    </row>
    <row r="208" spans="9:9" ht="13.2" hidden="1" x14ac:dyDescent="0.25">
      <c r="I208" s="154"/>
    </row>
    <row r="209" spans="9:9" ht="13.2" hidden="1" x14ac:dyDescent="0.25">
      <c r="I209" s="154"/>
    </row>
    <row r="210" spans="9:9" ht="13.2" hidden="1" x14ac:dyDescent="0.25">
      <c r="I210" s="154"/>
    </row>
    <row r="211" spans="9:9" ht="13.2" hidden="1" x14ac:dyDescent="0.25">
      <c r="I211" s="154"/>
    </row>
    <row r="212" spans="9:9" ht="13.2" hidden="1" x14ac:dyDescent="0.25">
      <c r="I212" s="154"/>
    </row>
    <row r="213" spans="9:9" ht="13.2" hidden="1" x14ac:dyDescent="0.25">
      <c r="I213" s="154"/>
    </row>
    <row r="214" spans="9:9" ht="13.2" hidden="1" x14ac:dyDescent="0.25">
      <c r="I214" s="154"/>
    </row>
    <row r="215" spans="9:9" ht="13.2" hidden="1" x14ac:dyDescent="0.25">
      <c r="I215" s="154"/>
    </row>
    <row r="216" spans="9:9" ht="13.2" hidden="1" x14ac:dyDescent="0.25">
      <c r="I216" s="154"/>
    </row>
    <row r="217" spans="9:9" ht="13.2" hidden="1" x14ac:dyDescent="0.25">
      <c r="I217" s="154"/>
    </row>
    <row r="218" spans="9:9" ht="13.2" hidden="1" x14ac:dyDescent="0.25">
      <c r="I218" s="154"/>
    </row>
    <row r="219" spans="9:9" ht="13.2" hidden="1" x14ac:dyDescent="0.25">
      <c r="I219" s="154"/>
    </row>
    <row r="220" spans="9:9" ht="13.2" hidden="1" x14ac:dyDescent="0.25">
      <c r="I220" s="154"/>
    </row>
    <row r="221" spans="9:9" ht="13.2" hidden="1" x14ac:dyDescent="0.25">
      <c r="I221" s="154"/>
    </row>
    <row r="222" spans="9:9" ht="13.2" hidden="1" x14ac:dyDescent="0.25">
      <c r="I222" s="154"/>
    </row>
    <row r="223" spans="9:9" ht="13.2" hidden="1" x14ac:dyDescent="0.25">
      <c r="I223" s="154"/>
    </row>
    <row r="224" spans="9:9" ht="13.2" hidden="1" x14ac:dyDescent="0.25">
      <c r="I224" s="154"/>
    </row>
    <row r="225" spans="9:9" ht="13.2" hidden="1" x14ac:dyDescent="0.25">
      <c r="I225" s="154"/>
    </row>
    <row r="226" spans="9:9" ht="13.2" hidden="1" x14ac:dyDescent="0.25">
      <c r="I226" s="154"/>
    </row>
    <row r="227" spans="9:9" ht="13.2" hidden="1" x14ac:dyDescent="0.25">
      <c r="I227" s="154"/>
    </row>
    <row r="228" spans="9:9" ht="13.2" hidden="1" x14ac:dyDescent="0.25">
      <c r="I228" s="154"/>
    </row>
    <row r="229" spans="9:9" ht="13.2" hidden="1" x14ac:dyDescent="0.25">
      <c r="I229" s="154"/>
    </row>
    <row r="230" spans="9:9" ht="13.2" hidden="1" x14ac:dyDescent="0.25">
      <c r="I230" s="154"/>
    </row>
    <row r="231" spans="9:9" ht="13.2" hidden="1" x14ac:dyDescent="0.25">
      <c r="I231" s="154"/>
    </row>
    <row r="232" spans="9:9" ht="13.2" hidden="1" x14ac:dyDescent="0.25">
      <c r="I232" s="154"/>
    </row>
    <row r="233" spans="9:9" ht="13.2" hidden="1" x14ac:dyDescent="0.25">
      <c r="I233" s="154"/>
    </row>
    <row r="234" spans="9:9" ht="13.2" hidden="1" x14ac:dyDescent="0.25">
      <c r="I234" s="154"/>
    </row>
    <row r="235" spans="9:9" ht="13.2" hidden="1" x14ac:dyDescent="0.25">
      <c r="I235" s="154"/>
    </row>
    <row r="236" spans="9:9" ht="13.2" hidden="1" x14ac:dyDescent="0.25">
      <c r="I236" s="154"/>
    </row>
    <row r="237" spans="9:9" ht="13.2" hidden="1" x14ac:dyDescent="0.25">
      <c r="I237" s="154"/>
    </row>
    <row r="238" spans="9:9" ht="13.2" hidden="1" x14ac:dyDescent="0.25">
      <c r="I238" s="154"/>
    </row>
    <row r="239" spans="9:9" ht="13.2" hidden="1" x14ac:dyDescent="0.25">
      <c r="I239" s="154"/>
    </row>
    <row r="240" spans="9:9" ht="13.2" hidden="1" x14ac:dyDescent="0.25">
      <c r="I240" s="154"/>
    </row>
    <row r="241" spans="9:9" ht="13.2" hidden="1" x14ac:dyDescent="0.25">
      <c r="I241" s="154"/>
    </row>
    <row r="242" spans="9:9" ht="13.2" hidden="1" x14ac:dyDescent="0.25">
      <c r="I242" s="154"/>
    </row>
    <row r="243" spans="9:9" ht="13.2" hidden="1" x14ac:dyDescent="0.25">
      <c r="I243" s="154"/>
    </row>
    <row r="244" spans="9:9" ht="13.2" hidden="1" x14ac:dyDescent="0.25">
      <c r="I244" s="154"/>
    </row>
    <row r="245" spans="9:9" ht="13.2" hidden="1" x14ac:dyDescent="0.25">
      <c r="I245" s="154"/>
    </row>
    <row r="246" spans="9:9" ht="13.2" hidden="1" x14ac:dyDescent="0.25">
      <c r="I246" s="154"/>
    </row>
    <row r="247" spans="9:9" ht="13.2" hidden="1" x14ac:dyDescent="0.25">
      <c r="I247" s="154"/>
    </row>
    <row r="248" spans="9:9" ht="13.2" hidden="1" x14ac:dyDescent="0.25">
      <c r="I248" s="154"/>
    </row>
    <row r="249" spans="9:9" ht="13.2" hidden="1" x14ac:dyDescent="0.25">
      <c r="I249" s="154"/>
    </row>
    <row r="250" spans="9:9" ht="13.2" hidden="1" x14ac:dyDescent="0.25">
      <c r="I250" s="154"/>
    </row>
    <row r="251" spans="9:9" ht="13.2" hidden="1" x14ac:dyDescent="0.25">
      <c r="I251" s="154"/>
    </row>
    <row r="252" spans="9:9" ht="13.2" hidden="1" x14ac:dyDescent="0.25">
      <c r="I252" s="154"/>
    </row>
    <row r="253" spans="9:9" ht="13.2" hidden="1" x14ac:dyDescent="0.25">
      <c r="I253" s="154"/>
    </row>
    <row r="254" spans="9:9" ht="13.2" hidden="1" x14ac:dyDescent="0.25">
      <c r="I254" s="154"/>
    </row>
    <row r="255" spans="9:9" ht="13.2" hidden="1" x14ac:dyDescent="0.25">
      <c r="I255" s="154"/>
    </row>
    <row r="256" spans="9:9" ht="13.2" hidden="1" x14ac:dyDescent="0.25">
      <c r="I256" s="154"/>
    </row>
    <row r="257" spans="9:9" ht="13.2" hidden="1" x14ac:dyDescent="0.25">
      <c r="I257" s="154"/>
    </row>
    <row r="258" spans="9:9" ht="13.2" hidden="1" x14ac:dyDescent="0.25">
      <c r="I258" s="154"/>
    </row>
    <row r="259" spans="9:9" ht="13.2" hidden="1" x14ac:dyDescent="0.25">
      <c r="I259" s="154"/>
    </row>
    <row r="260" spans="9:9" ht="13.2" hidden="1" x14ac:dyDescent="0.25">
      <c r="I260" s="154"/>
    </row>
    <row r="261" spans="9:9" ht="13.2" hidden="1" x14ac:dyDescent="0.25">
      <c r="I261" s="154"/>
    </row>
    <row r="262" spans="9:9" ht="13.2" hidden="1" x14ac:dyDescent="0.25">
      <c r="I262" s="154"/>
    </row>
    <row r="263" spans="9:9" ht="13.2" hidden="1" x14ac:dyDescent="0.25">
      <c r="I263" s="154"/>
    </row>
    <row r="264" spans="9:9" ht="13.2" hidden="1" x14ac:dyDescent="0.25">
      <c r="I264" s="154"/>
    </row>
    <row r="265" spans="9:9" ht="13.2" hidden="1" x14ac:dyDescent="0.25">
      <c r="I265" s="154"/>
    </row>
    <row r="266" spans="9:9" ht="13.2" hidden="1" x14ac:dyDescent="0.25">
      <c r="I266" s="154"/>
    </row>
    <row r="267" spans="9:9" ht="13.2" hidden="1" x14ac:dyDescent="0.25">
      <c r="I267" s="154"/>
    </row>
    <row r="268" spans="9:9" ht="13.2" hidden="1" x14ac:dyDescent="0.25">
      <c r="I268" s="154"/>
    </row>
    <row r="269" spans="9:9" ht="13.2" hidden="1" x14ac:dyDescent="0.25">
      <c r="I269" s="154"/>
    </row>
    <row r="270" spans="9:9" ht="13.2" hidden="1" x14ac:dyDescent="0.25">
      <c r="I270" s="154"/>
    </row>
    <row r="271" spans="9:9" ht="13.2" hidden="1" x14ac:dyDescent="0.25">
      <c r="I271" s="154"/>
    </row>
    <row r="272" spans="9:9" ht="13.2" hidden="1" x14ac:dyDescent="0.25">
      <c r="I272" s="154"/>
    </row>
    <row r="273" spans="9:9" ht="13.2" hidden="1" x14ac:dyDescent="0.25">
      <c r="I273" s="154"/>
    </row>
    <row r="274" spans="9:9" ht="13.2" hidden="1" x14ac:dyDescent="0.25">
      <c r="I274" s="154"/>
    </row>
    <row r="275" spans="9:9" ht="13.2" hidden="1" x14ac:dyDescent="0.25">
      <c r="I275" s="154"/>
    </row>
    <row r="276" spans="9:9" ht="13.2" hidden="1" x14ac:dyDescent="0.25">
      <c r="I276" s="154"/>
    </row>
    <row r="277" spans="9:9" ht="13.2" hidden="1" x14ac:dyDescent="0.25">
      <c r="I277" s="154"/>
    </row>
    <row r="278" spans="9:9" ht="13.2" hidden="1" x14ac:dyDescent="0.25">
      <c r="I278" s="154"/>
    </row>
    <row r="279" spans="9:9" ht="13.2" hidden="1" x14ac:dyDescent="0.25">
      <c r="I279" s="154"/>
    </row>
    <row r="280" spans="9:9" ht="13.2" hidden="1" x14ac:dyDescent="0.25">
      <c r="I280" s="154"/>
    </row>
    <row r="281" spans="9:9" ht="13.2" hidden="1" x14ac:dyDescent="0.25">
      <c r="I281" s="154"/>
    </row>
    <row r="282" spans="9:9" ht="13.2" hidden="1" x14ac:dyDescent="0.25">
      <c r="I282" s="154"/>
    </row>
    <row r="283" spans="9:9" ht="13.2" hidden="1" x14ac:dyDescent="0.25">
      <c r="I283" s="154"/>
    </row>
    <row r="284" spans="9:9" ht="13.2" hidden="1" x14ac:dyDescent="0.25">
      <c r="I284" s="154"/>
    </row>
    <row r="285" spans="9:9" ht="13.2" hidden="1" x14ac:dyDescent="0.25">
      <c r="I285" s="154"/>
    </row>
    <row r="286" spans="9:9" ht="13.2" hidden="1" x14ac:dyDescent="0.25">
      <c r="I286" s="154"/>
    </row>
    <row r="287" spans="9:9" ht="13.2" hidden="1" x14ac:dyDescent="0.25">
      <c r="I287" s="154"/>
    </row>
    <row r="288" spans="9:9" ht="13.2" hidden="1" x14ac:dyDescent="0.25">
      <c r="I288" s="154"/>
    </row>
    <row r="289" spans="9:9" ht="13.2" hidden="1" x14ac:dyDescent="0.25">
      <c r="I289" s="154"/>
    </row>
    <row r="290" spans="9:9" ht="13.2" hidden="1" x14ac:dyDescent="0.25">
      <c r="I290" s="154"/>
    </row>
    <row r="291" spans="9:9" ht="13.2" hidden="1" x14ac:dyDescent="0.25">
      <c r="I291" s="154"/>
    </row>
    <row r="292" spans="9:9" ht="13.2" hidden="1" x14ac:dyDescent="0.25">
      <c r="I292" s="154"/>
    </row>
    <row r="293" spans="9:9" ht="13.2" hidden="1" x14ac:dyDescent="0.25">
      <c r="I293" s="154"/>
    </row>
    <row r="294" spans="9:9" ht="13.2" hidden="1" x14ac:dyDescent="0.25">
      <c r="I294" s="154"/>
    </row>
    <row r="295" spans="9:9" ht="13.2" hidden="1" x14ac:dyDescent="0.25">
      <c r="I295" s="154"/>
    </row>
    <row r="296" spans="9:9" ht="13.2" hidden="1" x14ac:dyDescent="0.25">
      <c r="I296" s="154"/>
    </row>
    <row r="297" spans="9:9" ht="13.2" hidden="1" x14ac:dyDescent="0.25">
      <c r="I297" s="154"/>
    </row>
    <row r="298" spans="9:9" ht="13.2" hidden="1" x14ac:dyDescent="0.25">
      <c r="I298" s="154"/>
    </row>
    <row r="299" spans="9:9" ht="13.2" hidden="1" x14ac:dyDescent="0.25">
      <c r="I299" s="154"/>
    </row>
    <row r="300" spans="9:9" ht="13.2" hidden="1" x14ac:dyDescent="0.25">
      <c r="I300" s="154"/>
    </row>
    <row r="301" spans="9:9" ht="13.2" hidden="1" x14ac:dyDescent="0.25">
      <c r="I301" s="154"/>
    </row>
    <row r="302" spans="9:9" ht="13.2" hidden="1" x14ac:dyDescent="0.25">
      <c r="I302" s="154"/>
    </row>
    <row r="303" spans="9:9" ht="13.2" hidden="1" x14ac:dyDescent="0.25">
      <c r="I303" s="154"/>
    </row>
    <row r="304" spans="9:9" ht="13.2" hidden="1" x14ac:dyDescent="0.25">
      <c r="I304" s="154"/>
    </row>
    <row r="305" spans="9:9" ht="13.2" hidden="1" x14ac:dyDescent="0.25">
      <c r="I305" s="154"/>
    </row>
    <row r="306" spans="9:9" ht="13.2" hidden="1" x14ac:dyDescent="0.25">
      <c r="I306" s="154"/>
    </row>
    <row r="307" spans="9:9" ht="13.2" hidden="1" x14ac:dyDescent="0.25">
      <c r="I307" s="154"/>
    </row>
    <row r="308" spans="9:9" ht="13.2" hidden="1" x14ac:dyDescent="0.25">
      <c r="I308" s="154"/>
    </row>
    <row r="309" spans="9:9" ht="13.2" hidden="1" x14ac:dyDescent="0.25">
      <c r="I309" s="154"/>
    </row>
    <row r="310" spans="9:9" ht="13.2" hidden="1" x14ac:dyDescent="0.25">
      <c r="I310" s="154"/>
    </row>
    <row r="311" spans="9:9" ht="13.2" hidden="1" x14ac:dyDescent="0.25">
      <c r="I311" s="154"/>
    </row>
    <row r="312" spans="9:9" ht="13.2" hidden="1" x14ac:dyDescent="0.25">
      <c r="I312" s="154"/>
    </row>
    <row r="313" spans="9:9" ht="13.2" hidden="1" x14ac:dyDescent="0.25">
      <c r="I313" s="154"/>
    </row>
    <row r="314" spans="9:9" ht="13.2" hidden="1" x14ac:dyDescent="0.25">
      <c r="I314" s="154"/>
    </row>
    <row r="315" spans="9:9" ht="13.2" hidden="1" x14ac:dyDescent="0.25">
      <c r="I315" s="154"/>
    </row>
    <row r="316" spans="9:9" ht="13.2" hidden="1" x14ac:dyDescent="0.25">
      <c r="I316" s="154"/>
    </row>
    <row r="317" spans="9:9" ht="13.2" hidden="1" x14ac:dyDescent="0.25">
      <c r="I317" s="154"/>
    </row>
    <row r="318" spans="9:9" ht="13.2" hidden="1" x14ac:dyDescent="0.25">
      <c r="I318" s="154"/>
    </row>
    <row r="319" spans="9:9" ht="13.2" hidden="1" x14ac:dyDescent="0.25">
      <c r="I319" s="154"/>
    </row>
    <row r="320" spans="9:9" ht="13.2" hidden="1" x14ac:dyDescent="0.25">
      <c r="I320" s="154"/>
    </row>
    <row r="321" spans="9:9" ht="13.2" hidden="1" x14ac:dyDescent="0.25">
      <c r="I321" s="154"/>
    </row>
    <row r="322" spans="9:9" ht="13.2" hidden="1" x14ac:dyDescent="0.25">
      <c r="I322" s="154"/>
    </row>
    <row r="323" spans="9:9" ht="13.2" hidden="1" x14ac:dyDescent="0.25">
      <c r="I323" s="154"/>
    </row>
    <row r="324" spans="9:9" ht="13.2" hidden="1" x14ac:dyDescent="0.25">
      <c r="I324" s="154"/>
    </row>
    <row r="325" spans="9:9" ht="13.2" hidden="1" x14ac:dyDescent="0.25">
      <c r="I325" s="154"/>
    </row>
    <row r="326" spans="9:9" ht="13.2" hidden="1" x14ac:dyDescent="0.25">
      <c r="I326" s="154"/>
    </row>
    <row r="327" spans="9:9" ht="13.2" hidden="1" x14ac:dyDescent="0.25">
      <c r="I327" s="154"/>
    </row>
    <row r="328" spans="9:9" ht="13.2" hidden="1" x14ac:dyDescent="0.25">
      <c r="I328" s="154"/>
    </row>
    <row r="329" spans="9:9" ht="13.2" hidden="1" x14ac:dyDescent="0.25">
      <c r="I329" s="154"/>
    </row>
    <row r="330" spans="9:9" ht="13.2" hidden="1" x14ac:dyDescent="0.25">
      <c r="I330" s="154"/>
    </row>
    <row r="331" spans="9:9" ht="13.2" hidden="1" x14ac:dyDescent="0.25">
      <c r="I331" s="154"/>
    </row>
    <row r="332" spans="9:9" ht="13.2" hidden="1" x14ac:dyDescent="0.25">
      <c r="I332" s="154"/>
    </row>
    <row r="333" spans="9:9" ht="13.2" hidden="1" x14ac:dyDescent="0.25">
      <c r="I333" s="154"/>
    </row>
    <row r="334" spans="9:9" ht="13.2" hidden="1" x14ac:dyDescent="0.25">
      <c r="I334" s="154"/>
    </row>
    <row r="335" spans="9:9" ht="13.2" hidden="1" x14ac:dyDescent="0.25">
      <c r="I335" s="154"/>
    </row>
    <row r="336" spans="9:9" ht="13.2" hidden="1" x14ac:dyDescent="0.25">
      <c r="I336" s="154"/>
    </row>
    <row r="337" spans="9:9" ht="13.2" hidden="1" x14ac:dyDescent="0.25">
      <c r="I337" s="154"/>
    </row>
    <row r="338" spans="9:9" ht="13.2" hidden="1" x14ac:dyDescent="0.25">
      <c r="I338" s="154"/>
    </row>
    <row r="339" spans="9:9" ht="13.2" hidden="1" x14ac:dyDescent="0.25">
      <c r="I339" s="154"/>
    </row>
    <row r="340" spans="9:9" ht="13.2" hidden="1" x14ac:dyDescent="0.25">
      <c r="I340" s="154"/>
    </row>
    <row r="341" spans="9:9" ht="13.2" hidden="1" x14ac:dyDescent="0.25">
      <c r="I341" s="154"/>
    </row>
    <row r="342" spans="9:9" ht="13.2" hidden="1" x14ac:dyDescent="0.25">
      <c r="I342" s="154"/>
    </row>
    <row r="343" spans="9:9" ht="13.2" hidden="1" x14ac:dyDescent="0.25">
      <c r="I343" s="154"/>
    </row>
    <row r="344" spans="9:9" ht="13.2" hidden="1" x14ac:dyDescent="0.25">
      <c r="I344" s="154"/>
    </row>
    <row r="345" spans="9:9" ht="13.2" hidden="1" x14ac:dyDescent="0.25">
      <c r="I345" s="154"/>
    </row>
    <row r="346" spans="9:9" ht="13.2" hidden="1" x14ac:dyDescent="0.25">
      <c r="I346" s="154"/>
    </row>
    <row r="347" spans="9:9" ht="13.2" hidden="1" x14ac:dyDescent="0.25">
      <c r="I347" s="154"/>
    </row>
    <row r="348" spans="9:9" ht="13.2" hidden="1" x14ac:dyDescent="0.25">
      <c r="I348" s="154"/>
    </row>
    <row r="349" spans="9:9" ht="13.2" hidden="1" x14ac:dyDescent="0.25">
      <c r="I349" s="154"/>
    </row>
    <row r="350" spans="9:9" ht="13.2" hidden="1" x14ac:dyDescent="0.25">
      <c r="I350" s="154"/>
    </row>
    <row r="351" spans="9:9" ht="13.2" hidden="1" x14ac:dyDescent="0.25">
      <c r="I351" s="154"/>
    </row>
    <row r="352" spans="9:9" ht="13.2" hidden="1" x14ac:dyDescent="0.25">
      <c r="I352" s="154"/>
    </row>
    <row r="353" spans="9:9" ht="13.2" hidden="1" x14ac:dyDescent="0.25">
      <c r="I353" s="154"/>
    </row>
    <row r="354" spans="9:9" ht="13.2" hidden="1" x14ac:dyDescent="0.25">
      <c r="I354" s="154"/>
    </row>
    <row r="355" spans="9:9" ht="13.2" hidden="1" x14ac:dyDescent="0.25">
      <c r="I355" s="154"/>
    </row>
    <row r="356" spans="9:9" ht="13.2" hidden="1" x14ac:dyDescent="0.25">
      <c r="I356" s="154"/>
    </row>
    <row r="357" spans="9:9" ht="13.2" hidden="1" x14ac:dyDescent="0.25">
      <c r="I357" s="154"/>
    </row>
    <row r="358" spans="9:9" ht="13.2" hidden="1" x14ac:dyDescent="0.25">
      <c r="I358" s="154"/>
    </row>
    <row r="359" spans="9:9" ht="13.2" hidden="1" x14ac:dyDescent="0.25">
      <c r="I359" s="154"/>
    </row>
    <row r="360" spans="9:9" ht="13.2" hidden="1" x14ac:dyDescent="0.25">
      <c r="I360" s="154"/>
    </row>
    <row r="361" spans="9:9" ht="13.2" hidden="1" x14ac:dyDescent="0.25">
      <c r="I361" s="154"/>
    </row>
    <row r="362" spans="9:9" ht="13.2" hidden="1" x14ac:dyDescent="0.25">
      <c r="I362" s="154"/>
    </row>
    <row r="363" spans="9:9" ht="13.2" hidden="1" x14ac:dyDescent="0.25">
      <c r="I363" s="154"/>
    </row>
    <row r="364" spans="9:9" ht="13.2" hidden="1" x14ac:dyDescent="0.25">
      <c r="I364" s="154"/>
    </row>
    <row r="365" spans="9:9" ht="13.2" hidden="1" x14ac:dyDescent="0.25">
      <c r="I365" s="154"/>
    </row>
    <row r="366" spans="9:9" ht="13.2" hidden="1" x14ac:dyDescent="0.25">
      <c r="I366" s="154"/>
    </row>
    <row r="367" spans="9:9" ht="13.2" hidden="1" x14ac:dyDescent="0.25">
      <c r="I367" s="154"/>
    </row>
    <row r="368" spans="9:9" ht="13.2" hidden="1" x14ac:dyDescent="0.25">
      <c r="I368" s="154"/>
    </row>
    <row r="369" spans="9:9" ht="13.2" hidden="1" x14ac:dyDescent="0.25">
      <c r="I369" s="154"/>
    </row>
    <row r="370" spans="9:9" ht="13.2" hidden="1" x14ac:dyDescent="0.25">
      <c r="I370" s="154"/>
    </row>
    <row r="371" spans="9:9" ht="13.2" hidden="1" x14ac:dyDescent="0.25">
      <c r="I371" s="154"/>
    </row>
    <row r="372" spans="9:9" ht="13.2" hidden="1" x14ac:dyDescent="0.25">
      <c r="I372" s="154"/>
    </row>
    <row r="373" spans="9:9" ht="13.2" hidden="1" x14ac:dyDescent="0.25">
      <c r="I373" s="154"/>
    </row>
    <row r="374" spans="9:9" ht="13.2" hidden="1" x14ac:dyDescent="0.25">
      <c r="I374" s="154"/>
    </row>
    <row r="375" spans="9:9" ht="13.2" hidden="1" x14ac:dyDescent="0.25">
      <c r="I375" s="154"/>
    </row>
    <row r="376" spans="9:9" ht="13.2" hidden="1" x14ac:dyDescent="0.25">
      <c r="I376" s="154"/>
    </row>
    <row r="377" spans="9:9" ht="13.2" hidden="1" x14ac:dyDescent="0.25">
      <c r="I377" s="154"/>
    </row>
    <row r="378" spans="9:9" ht="13.2" hidden="1" x14ac:dyDescent="0.25">
      <c r="I378" s="154"/>
    </row>
    <row r="379" spans="9:9" ht="13.2" hidden="1" x14ac:dyDescent="0.25">
      <c r="I379" s="154"/>
    </row>
    <row r="380" spans="9:9" ht="13.2" hidden="1" x14ac:dyDescent="0.25">
      <c r="I380" s="154"/>
    </row>
    <row r="381" spans="9:9" ht="13.2" hidden="1" x14ac:dyDescent="0.25">
      <c r="I381" s="154"/>
    </row>
    <row r="382" spans="9:9" ht="13.2" hidden="1" x14ac:dyDescent="0.25">
      <c r="I382" s="154"/>
    </row>
    <row r="383" spans="9:9" ht="13.2" hidden="1" x14ac:dyDescent="0.25">
      <c r="I383" s="154"/>
    </row>
    <row r="384" spans="9:9" ht="13.2" hidden="1" x14ac:dyDescent="0.25">
      <c r="I384" s="154"/>
    </row>
    <row r="385" spans="9:9" ht="13.2" hidden="1" x14ac:dyDescent="0.25">
      <c r="I385" s="154"/>
    </row>
    <row r="386" spans="9:9" ht="13.2" hidden="1" x14ac:dyDescent="0.25">
      <c r="I386" s="154"/>
    </row>
    <row r="387" spans="9:9" ht="13.2" hidden="1" x14ac:dyDescent="0.25">
      <c r="I387" s="154"/>
    </row>
    <row r="388" spans="9:9" ht="13.2" hidden="1" x14ac:dyDescent="0.25">
      <c r="I388" s="154"/>
    </row>
    <row r="389" spans="9:9" ht="13.2" hidden="1" x14ac:dyDescent="0.25">
      <c r="I389" s="154"/>
    </row>
    <row r="390" spans="9:9" ht="13.2" hidden="1" x14ac:dyDescent="0.25">
      <c r="I390" s="154"/>
    </row>
    <row r="391" spans="9:9" ht="13.2" hidden="1" x14ac:dyDescent="0.25">
      <c r="I391" s="154"/>
    </row>
    <row r="392" spans="9:9" ht="13.2" hidden="1" x14ac:dyDescent="0.25">
      <c r="I392" s="154"/>
    </row>
    <row r="393" spans="9:9" ht="13.2" hidden="1" x14ac:dyDescent="0.25">
      <c r="I393" s="154"/>
    </row>
    <row r="394" spans="9:9" ht="13.2" hidden="1" x14ac:dyDescent="0.25">
      <c r="I394" s="154"/>
    </row>
    <row r="395" spans="9:9" ht="13.2" hidden="1" x14ac:dyDescent="0.25">
      <c r="I395" s="154"/>
    </row>
    <row r="396" spans="9:9" ht="13.2" hidden="1" x14ac:dyDescent="0.25">
      <c r="I396" s="154"/>
    </row>
    <row r="397" spans="9:9" ht="13.2" hidden="1" x14ac:dyDescent="0.25">
      <c r="I397" s="154"/>
    </row>
    <row r="398" spans="9:9" ht="13.2" hidden="1" x14ac:dyDescent="0.25">
      <c r="I398" s="154"/>
    </row>
    <row r="399" spans="9:9" ht="13.2" hidden="1" x14ac:dyDescent="0.25">
      <c r="I399" s="154"/>
    </row>
    <row r="400" spans="9:9" ht="13.2" hidden="1" x14ac:dyDescent="0.25">
      <c r="I400" s="154"/>
    </row>
    <row r="401" spans="9:9" ht="13.2" hidden="1" x14ac:dyDescent="0.25">
      <c r="I401" s="154"/>
    </row>
    <row r="402" spans="9:9" ht="13.2" hidden="1" x14ac:dyDescent="0.25">
      <c r="I402" s="154"/>
    </row>
    <row r="403" spans="9:9" ht="13.2" hidden="1" x14ac:dyDescent="0.25">
      <c r="I403" s="154"/>
    </row>
    <row r="404" spans="9:9" ht="13.2" hidden="1" x14ac:dyDescent="0.25">
      <c r="I404" s="154"/>
    </row>
    <row r="405" spans="9:9" ht="13.2" hidden="1" x14ac:dyDescent="0.25">
      <c r="I405" s="154"/>
    </row>
    <row r="406" spans="9:9" ht="13.2" hidden="1" x14ac:dyDescent="0.25">
      <c r="I406" s="154"/>
    </row>
    <row r="407" spans="9:9" ht="13.2" hidden="1" x14ac:dyDescent="0.25">
      <c r="I407" s="154"/>
    </row>
    <row r="408" spans="9:9" ht="13.2" hidden="1" x14ac:dyDescent="0.25">
      <c r="I408" s="154"/>
    </row>
    <row r="409" spans="9:9" ht="13.2" hidden="1" x14ac:dyDescent="0.25">
      <c r="I409" s="154"/>
    </row>
    <row r="410" spans="9:9" ht="13.2" hidden="1" x14ac:dyDescent="0.25">
      <c r="I410" s="154"/>
    </row>
    <row r="411" spans="9:9" ht="13.2" hidden="1" x14ac:dyDescent="0.25">
      <c r="I411" s="154"/>
    </row>
    <row r="412" spans="9:9" ht="13.2" hidden="1" x14ac:dyDescent="0.25">
      <c r="I412" s="154"/>
    </row>
    <row r="413" spans="9:9" ht="13.2" hidden="1" x14ac:dyDescent="0.25">
      <c r="I413" s="154"/>
    </row>
    <row r="414" spans="9:9" ht="13.2" hidden="1" x14ac:dyDescent="0.25">
      <c r="I414" s="154"/>
    </row>
    <row r="415" spans="9:9" ht="13.2" hidden="1" x14ac:dyDescent="0.25">
      <c r="I415" s="154"/>
    </row>
    <row r="416" spans="9:9" ht="13.2" hidden="1" x14ac:dyDescent="0.25">
      <c r="I416" s="154"/>
    </row>
    <row r="417" spans="9:9" ht="13.2" hidden="1" x14ac:dyDescent="0.25">
      <c r="I417" s="154"/>
    </row>
    <row r="418" spans="9:9" ht="13.2" hidden="1" x14ac:dyDescent="0.25">
      <c r="I418" s="154"/>
    </row>
    <row r="419" spans="9:9" ht="13.2" hidden="1" x14ac:dyDescent="0.25">
      <c r="I419" s="154"/>
    </row>
    <row r="420" spans="9:9" ht="13.2" hidden="1" x14ac:dyDescent="0.25">
      <c r="I420" s="154"/>
    </row>
    <row r="421" spans="9:9" ht="13.2" hidden="1" x14ac:dyDescent="0.25">
      <c r="I421" s="154"/>
    </row>
    <row r="422" spans="9:9" ht="13.2" hidden="1" x14ac:dyDescent="0.25">
      <c r="I422" s="154"/>
    </row>
    <row r="423" spans="9:9" ht="13.2" hidden="1" x14ac:dyDescent="0.25">
      <c r="I423" s="154"/>
    </row>
    <row r="424" spans="9:9" ht="13.2" hidden="1" x14ac:dyDescent="0.25">
      <c r="I424" s="154"/>
    </row>
    <row r="425" spans="9:9" ht="13.2" hidden="1" x14ac:dyDescent="0.25">
      <c r="I425" s="154"/>
    </row>
    <row r="426" spans="9:9" ht="13.2" hidden="1" x14ac:dyDescent="0.25">
      <c r="I426" s="154"/>
    </row>
    <row r="427" spans="9:9" ht="13.2" hidden="1" x14ac:dyDescent="0.25">
      <c r="I427" s="154"/>
    </row>
    <row r="428" spans="9:9" ht="13.2" hidden="1" x14ac:dyDescent="0.25">
      <c r="I428" s="154"/>
    </row>
    <row r="429" spans="9:9" ht="13.2" hidden="1" x14ac:dyDescent="0.25">
      <c r="I429" s="154"/>
    </row>
    <row r="430" spans="9:9" ht="13.2" hidden="1" x14ac:dyDescent="0.25">
      <c r="I430" s="154"/>
    </row>
    <row r="431" spans="9:9" ht="13.2" hidden="1" x14ac:dyDescent="0.25">
      <c r="I431" s="154"/>
    </row>
    <row r="432" spans="9:9" ht="13.2" hidden="1" x14ac:dyDescent="0.25">
      <c r="I432" s="154"/>
    </row>
    <row r="433" spans="9:9" ht="13.2" hidden="1" x14ac:dyDescent="0.25">
      <c r="I433" s="154"/>
    </row>
    <row r="434" spans="9:9" ht="13.2" hidden="1" x14ac:dyDescent="0.25">
      <c r="I434" s="154"/>
    </row>
    <row r="435" spans="9:9" ht="13.2" hidden="1" x14ac:dyDescent="0.25">
      <c r="I435" s="154"/>
    </row>
    <row r="436" spans="9:9" ht="13.2" hidden="1" x14ac:dyDescent="0.25">
      <c r="I436" s="154"/>
    </row>
    <row r="437" spans="9:9" ht="13.2" hidden="1" x14ac:dyDescent="0.25">
      <c r="I437" s="154"/>
    </row>
    <row r="438" spans="9:9" ht="13.2" hidden="1" x14ac:dyDescent="0.25">
      <c r="I438" s="154"/>
    </row>
    <row r="439" spans="9:9" ht="13.2" hidden="1" x14ac:dyDescent="0.25">
      <c r="I439" s="154"/>
    </row>
    <row r="440" spans="9:9" ht="13.2" hidden="1" x14ac:dyDescent="0.25">
      <c r="I440" s="154"/>
    </row>
    <row r="441" spans="9:9" ht="13.2" hidden="1" x14ac:dyDescent="0.25">
      <c r="I441" s="154"/>
    </row>
    <row r="442" spans="9:9" ht="13.2" hidden="1" x14ac:dyDescent="0.25">
      <c r="I442" s="154"/>
    </row>
    <row r="443" spans="9:9" ht="13.2" hidden="1" x14ac:dyDescent="0.25">
      <c r="I443" s="154"/>
    </row>
    <row r="444" spans="9:9" ht="13.2" hidden="1" x14ac:dyDescent="0.25">
      <c r="I444" s="154"/>
    </row>
    <row r="445" spans="9:9" ht="13.2" hidden="1" x14ac:dyDescent="0.25">
      <c r="I445" s="154"/>
    </row>
    <row r="446" spans="9:9" ht="13.2" hidden="1" x14ac:dyDescent="0.25">
      <c r="I446" s="154"/>
    </row>
    <row r="447" spans="9:9" ht="13.2" hidden="1" x14ac:dyDescent="0.25">
      <c r="I447" s="154"/>
    </row>
    <row r="448" spans="9:9" ht="13.2" hidden="1" x14ac:dyDescent="0.25">
      <c r="I448" s="154"/>
    </row>
    <row r="449" spans="9:9" ht="13.2" hidden="1" x14ac:dyDescent="0.25">
      <c r="I449" s="154"/>
    </row>
    <row r="450" spans="9:9" ht="13.2" hidden="1" x14ac:dyDescent="0.25">
      <c r="I450" s="154"/>
    </row>
    <row r="451" spans="9:9" ht="13.2" hidden="1" x14ac:dyDescent="0.25">
      <c r="I451" s="154"/>
    </row>
    <row r="452" spans="9:9" ht="13.2" hidden="1" x14ac:dyDescent="0.25">
      <c r="I452" s="154"/>
    </row>
    <row r="453" spans="9:9" ht="13.2" hidden="1" x14ac:dyDescent="0.25">
      <c r="I453" s="154"/>
    </row>
    <row r="454" spans="9:9" ht="13.2" hidden="1" x14ac:dyDescent="0.25">
      <c r="I454" s="154"/>
    </row>
    <row r="455" spans="9:9" ht="13.2" hidden="1" x14ac:dyDescent="0.25">
      <c r="I455" s="154"/>
    </row>
    <row r="456" spans="9:9" ht="13.2" hidden="1" x14ac:dyDescent="0.25">
      <c r="I456" s="154"/>
    </row>
    <row r="457" spans="9:9" ht="13.2" hidden="1" x14ac:dyDescent="0.25">
      <c r="I457" s="154"/>
    </row>
    <row r="458" spans="9:9" ht="13.2" hidden="1" x14ac:dyDescent="0.25">
      <c r="I458" s="154"/>
    </row>
    <row r="459" spans="9:9" ht="13.2" hidden="1" x14ac:dyDescent="0.25">
      <c r="I459" s="154"/>
    </row>
    <row r="460" spans="9:9" ht="13.2" hidden="1" x14ac:dyDescent="0.25">
      <c r="I460" s="154"/>
    </row>
    <row r="461" spans="9:9" ht="13.2" hidden="1" x14ac:dyDescent="0.25">
      <c r="I461" s="154"/>
    </row>
    <row r="462" spans="9:9" ht="13.2" hidden="1" x14ac:dyDescent="0.25">
      <c r="I462" s="154"/>
    </row>
    <row r="463" spans="9:9" ht="13.2" hidden="1" x14ac:dyDescent="0.25">
      <c r="I463" s="154"/>
    </row>
    <row r="464" spans="9:9" ht="13.2" hidden="1" x14ac:dyDescent="0.25">
      <c r="I464" s="154"/>
    </row>
    <row r="465" spans="9:9" ht="13.2" hidden="1" x14ac:dyDescent="0.25">
      <c r="I465" s="154"/>
    </row>
    <row r="466" spans="9:9" ht="13.2" hidden="1" x14ac:dyDescent="0.25">
      <c r="I466" s="154"/>
    </row>
    <row r="467" spans="9:9" ht="13.2" hidden="1" x14ac:dyDescent="0.25">
      <c r="I467" s="154"/>
    </row>
    <row r="468" spans="9:9" ht="13.2" hidden="1" x14ac:dyDescent="0.25">
      <c r="I468" s="154"/>
    </row>
    <row r="469" spans="9:9" ht="13.2" hidden="1" x14ac:dyDescent="0.25">
      <c r="I469" s="154"/>
    </row>
    <row r="470" spans="9:9" ht="13.2" hidden="1" x14ac:dyDescent="0.25">
      <c r="I470" s="154"/>
    </row>
    <row r="471" spans="9:9" ht="13.2" hidden="1" x14ac:dyDescent="0.25">
      <c r="I471" s="154"/>
    </row>
    <row r="472" spans="9:9" ht="13.2" hidden="1" x14ac:dyDescent="0.25">
      <c r="I472" s="154"/>
    </row>
    <row r="473" spans="9:9" ht="13.2" hidden="1" x14ac:dyDescent="0.25">
      <c r="I473" s="154"/>
    </row>
    <row r="474" spans="9:9" ht="13.2" hidden="1" x14ac:dyDescent="0.25">
      <c r="I474" s="154"/>
    </row>
    <row r="475" spans="9:9" ht="13.2" hidden="1" x14ac:dyDescent="0.25">
      <c r="I475" s="154"/>
    </row>
    <row r="476" spans="9:9" ht="13.2" hidden="1" x14ac:dyDescent="0.25">
      <c r="I476" s="154"/>
    </row>
    <row r="477" spans="9:9" ht="13.2" hidden="1" x14ac:dyDescent="0.25">
      <c r="I477" s="154"/>
    </row>
    <row r="478" spans="9:9" ht="13.2" hidden="1" x14ac:dyDescent="0.25">
      <c r="I478" s="154"/>
    </row>
    <row r="479" spans="9:9" ht="13.2" hidden="1" x14ac:dyDescent="0.25">
      <c r="I479" s="154"/>
    </row>
    <row r="480" spans="9:9" ht="13.2" hidden="1" x14ac:dyDescent="0.25">
      <c r="I480" s="154"/>
    </row>
    <row r="481" spans="9:9" ht="13.2" hidden="1" x14ac:dyDescent="0.25">
      <c r="I481" s="154"/>
    </row>
    <row r="482" spans="9:9" ht="13.2" hidden="1" x14ac:dyDescent="0.25">
      <c r="I482" s="154"/>
    </row>
    <row r="483" spans="9:9" ht="13.2" hidden="1" x14ac:dyDescent="0.25">
      <c r="I483" s="154"/>
    </row>
    <row r="484" spans="9:9" ht="13.2" hidden="1" x14ac:dyDescent="0.25">
      <c r="I484" s="154"/>
    </row>
    <row r="485" spans="9:9" ht="13.2" hidden="1" x14ac:dyDescent="0.25">
      <c r="I485" s="154"/>
    </row>
    <row r="486" spans="9:9" ht="13.2" hidden="1" x14ac:dyDescent="0.25">
      <c r="I486" s="154"/>
    </row>
    <row r="487" spans="9:9" ht="13.2" hidden="1" x14ac:dyDescent="0.25">
      <c r="I487" s="154"/>
    </row>
    <row r="488" spans="9:9" ht="13.2" hidden="1" x14ac:dyDescent="0.25">
      <c r="I488" s="154"/>
    </row>
    <row r="489" spans="9:9" ht="13.2" hidden="1" x14ac:dyDescent="0.25">
      <c r="I489" s="154"/>
    </row>
    <row r="490" spans="9:9" ht="13.2" hidden="1" x14ac:dyDescent="0.25">
      <c r="I490" s="154"/>
    </row>
    <row r="491" spans="9:9" ht="13.2" hidden="1" x14ac:dyDescent="0.25">
      <c r="I491" s="154"/>
    </row>
    <row r="492" spans="9:9" ht="13.2" hidden="1" x14ac:dyDescent="0.25">
      <c r="I492" s="154"/>
    </row>
    <row r="493" spans="9:9" ht="13.2" hidden="1" x14ac:dyDescent="0.25">
      <c r="I493" s="154"/>
    </row>
    <row r="494" spans="9:9" ht="13.2" hidden="1" x14ac:dyDescent="0.25">
      <c r="I494" s="154"/>
    </row>
    <row r="495" spans="9:9" ht="13.2" hidden="1" x14ac:dyDescent="0.25">
      <c r="I495" s="154"/>
    </row>
    <row r="496" spans="9:9" ht="13.2" hidden="1" x14ac:dyDescent="0.25">
      <c r="I496" s="154"/>
    </row>
    <row r="497" spans="9:9" ht="13.2" hidden="1" x14ac:dyDescent="0.25">
      <c r="I497" s="154"/>
    </row>
    <row r="498" spans="9:9" ht="13.2" hidden="1" x14ac:dyDescent="0.25">
      <c r="I498" s="154"/>
    </row>
    <row r="499" spans="9:9" ht="13.2" hidden="1" x14ac:dyDescent="0.25">
      <c r="I499" s="154"/>
    </row>
    <row r="500" spans="9:9" ht="13.2" hidden="1" x14ac:dyDescent="0.25">
      <c r="I500" s="154"/>
    </row>
    <row r="501" spans="9:9" ht="13.2" hidden="1" x14ac:dyDescent="0.25">
      <c r="I501" s="154"/>
    </row>
    <row r="502" spans="9:9" ht="13.2" hidden="1" x14ac:dyDescent="0.25">
      <c r="I502" s="154"/>
    </row>
    <row r="503" spans="9:9" ht="13.2" hidden="1" x14ac:dyDescent="0.25">
      <c r="I503" s="154"/>
    </row>
    <row r="504" spans="9:9" ht="13.2" hidden="1" x14ac:dyDescent="0.25">
      <c r="I504" s="154"/>
    </row>
    <row r="505" spans="9:9" ht="13.2" hidden="1" x14ac:dyDescent="0.25">
      <c r="I505" s="154"/>
    </row>
    <row r="506" spans="9:9" ht="13.2" hidden="1" x14ac:dyDescent="0.25">
      <c r="I506" s="154"/>
    </row>
    <row r="507" spans="9:9" ht="13.2" hidden="1" x14ac:dyDescent="0.25">
      <c r="I507" s="154"/>
    </row>
    <row r="508" spans="9:9" ht="13.2" hidden="1" x14ac:dyDescent="0.25">
      <c r="I508" s="154"/>
    </row>
    <row r="509" spans="9:9" ht="13.2" hidden="1" x14ac:dyDescent="0.25">
      <c r="I509" s="154"/>
    </row>
    <row r="510" spans="9:9" ht="13.2" hidden="1" x14ac:dyDescent="0.25">
      <c r="I510" s="154"/>
    </row>
    <row r="511" spans="9:9" ht="13.2" hidden="1" x14ac:dyDescent="0.25">
      <c r="I511" s="154"/>
    </row>
    <row r="512" spans="9:9" ht="13.2" hidden="1" x14ac:dyDescent="0.25">
      <c r="I512" s="154"/>
    </row>
    <row r="513" spans="9:9" ht="13.2" hidden="1" x14ac:dyDescent="0.25">
      <c r="I513" s="154"/>
    </row>
    <row r="514" spans="9:9" ht="13.2" hidden="1" x14ac:dyDescent="0.25">
      <c r="I514" s="154"/>
    </row>
    <row r="515" spans="9:9" ht="13.2" hidden="1" x14ac:dyDescent="0.25">
      <c r="I515" s="154"/>
    </row>
    <row r="516" spans="9:9" ht="13.2" hidden="1" x14ac:dyDescent="0.25">
      <c r="I516" s="154"/>
    </row>
    <row r="517" spans="9:9" ht="13.2" hidden="1" x14ac:dyDescent="0.25">
      <c r="I517" s="154"/>
    </row>
    <row r="518" spans="9:9" ht="13.2" hidden="1" x14ac:dyDescent="0.25">
      <c r="I518" s="154"/>
    </row>
    <row r="519" spans="9:9" ht="13.2" hidden="1" x14ac:dyDescent="0.25">
      <c r="I519" s="154"/>
    </row>
    <row r="520" spans="9:9" ht="13.2" hidden="1" x14ac:dyDescent="0.25">
      <c r="I520" s="154"/>
    </row>
    <row r="521" spans="9:9" ht="13.2" hidden="1" x14ac:dyDescent="0.25">
      <c r="I521" s="154"/>
    </row>
    <row r="522" spans="9:9" ht="13.2" hidden="1" x14ac:dyDescent="0.25">
      <c r="I522" s="154"/>
    </row>
    <row r="523" spans="9:9" ht="13.2" hidden="1" x14ac:dyDescent="0.25">
      <c r="I523" s="154"/>
    </row>
    <row r="524" spans="9:9" ht="13.2" hidden="1" x14ac:dyDescent="0.25">
      <c r="I524" s="154"/>
    </row>
    <row r="525" spans="9:9" ht="13.2" hidden="1" x14ac:dyDescent="0.25">
      <c r="I525" s="154"/>
    </row>
    <row r="526" spans="9:9" ht="13.2" hidden="1" x14ac:dyDescent="0.25">
      <c r="I526" s="154"/>
    </row>
    <row r="527" spans="9:9" ht="13.2" hidden="1" x14ac:dyDescent="0.25">
      <c r="I527" s="154"/>
    </row>
    <row r="528" spans="9:9" ht="13.2" hidden="1" x14ac:dyDescent="0.25">
      <c r="I528" s="154"/>
    </row>
    <row r="529" spans="9:9" ht="13.2" hidden="1" x14ac:dyDescent="0.25">
      <c r="I529" s="154"/>
    </row>
    <row r="530" spans="9:9" ht="13.2" hidden="1" x14ac:dyDescent="0.25">
      <c r="I530" s="154"/>
    </row>
    <row r="531" spans="9:9" ht="13.2" hidden="1" x14ac:dyDescent="0.25">
      <c r="I531" s="154"/>
    </row>
    <row r="532" spans="9:9" ht="13.2" hidden="1" x14ac:dyDescent="0.25">
      <c r="I532" s="154"/>
    </row>
    <row r="533" spans="9:9" ht="13.2" hidden="1" x14ac:dyDescent="0.25">
      <c r="I533" s="154"/>
    </row>
    <row r="534" spans="9:9" ht="13.2" hidden="1" x14ac:dyDescent="0.25">
      <c r="I534" s="154"/>
    </row>
    <row r="535" spans="9:9" ht="13.2" hidden="1" x14ac:dyDescent="0.25">
      <c r="I535" s="154"/>
    </row>
    <row r="536" spans="9:9" ht="13.2" hidden="1" x14ac:dyDescent="0.25">
      <c r="I536" s="154"/>
    </row>
    <row r="537" spans="9:9" ht="13.2" hidden="1" x14ac:dyDescent="0.25">
      <c r="I537" s="154"/>
    </row>
    <row r="538" spans="9:9" ht="13.2" hidden="1" x14ac:dyDescent="0.25">
      <c r="I538" s="154"/>
    </row>
    <row r="539" spans="9:9" ht="13.2" hidden="1" x14ac:dyDescent="0.25">
      <c r="I539" s="154"/>
    </row>
    <row r="540" spans="9:9" ht="13.2" hidden="1" x14ac:dyDescent="0.25">
      <c r="I540" s="154"/>
    </row>
    <row r="541" spans="9:9" ht="13.2" hidden="1" x14ac:dyDescent="0.25">
      <c r="I541" s="154"/>
    </row>
    <row r="542" spans="9:9" ht="13.2" hidden="1" x14ac:dyDescent="0.25">
      <c r="I542" s="154"/>
    </row>
    <row r="543" spans="9:9" ht="13.2" hidden="1" x14ac:dyDescent="0.25">
      <c r="I543" s="154"/>
    </row>
    <row r="544" spans="9:9" ht="13.2" hidden="1" x14ac:dyDescent="0.25">
      <c r="I544" s="154"/>
    </row>
    <row r="545" spans="9:9" ht="13.2" hidden="1" x14ac:dyDescent="0.25">
      <c r="I545" s="154"/>
    </row>
    <row r="546" spans="9:9" ht="13.2" hidden="1" x14ac:dyDescent="0.25">
      <c r="I546" s="154"/>
    </row>
    <row r="547" spans="9:9" ht="13.2" hidden="1" x14ac:dyDescent="0.25">
      <c r="I547" s="154"/>
    </row>
    <row r="548" spans="9:9" ht="13.2" hidden="1" x14ac:dyDescent="0.25">
      <c r="I548" s="154"/>
    </row>
    <row r="549" spans="9:9" ht="13.2" hidden="1" x14ac:dyDescent="0.25">
      <c r="I549" s="154"/>
    </row>
    <row r="550" spans="9:9" ht="13.2" hidden="1" x14ac:dyDescent="0.25">
      <c r="I550" s="154"/>
    </row>
    <row r="551" spans="9:9" ht="13.2" hidden="1" x14ac:dyDescent="0.25">
      <c r="I551" s="154"/>
    </row>
    <row r="552" spans="9:9" ht="13.2" hidden="1" x14ac:dyDescent="0.25">
      <c r="I552" s="154"/>
    </row>
    <row r="553" spans="9:9" ht="13.2" hidden="1" x14ac:dyDescent="0.25">
      <c r="I553" s="154"/>
    </row>
    <row r="554" spans="9:9" ht="13.2" hidden="1" x14ac:dyDescent="0.25">
      <c r="I554" s="154"/>
    </row>
    <row r="555" spans="9:9" ht="13.2" hidden="1" x14ac:dyDescent="0.25">
      <c r="I555" s="154"/>
    </row>
    <row r="556" spans="9:9" ht="13.2" hidden="1" x14ac:dyDescent="0.25">
      <c r="I556" s="154"/>
    </row>
    <row r="557" spans="9:9" ht="13.2" hidden="1" x14ac:dyDescent="0.25"/>
    <row r="558" spans="9:9" ht="13.2" hidden="1" x14ac:dyDescent="0.25"/>
    <row r="559" spans="9:9" ht="13.2" hidden="1" x14ac:dyDescent="0.25"/>
    <row r="560" spans="9:9" ht="13.2" hidden="1" x14ac:dyDescent="0.25"/>
    <row r="561" ht="13.2" hidden="1" x14ac:dyDescent="0.25"/>
    <row r="562" ht="13.2" hidden="1" x14ac:dyDescent="0.25"/>
    <row r="563" ht="13.2" hidden="1" x14ac:dyDescent="0.25"/>
    <row r="564" ht="13.2" hidden="1" x14ac:dyDescent="0.25"/>
    <row r="565" ht="13.2" hidden="1" x14ac:dyDescent="0.25"/>
    <row r="566" ht="13.2" hidden="1" x14ac:dyDescent="0.25"/>
    <row r="567" ht="13.2" hidden="1" x14ac:dyDescent="0.25"/>
    <row r="568" ht="13.2" hidden="1" x14ac:dyDescent="0.25"/>
    <row r="569" ht="13.2" hidden="1" x14ac:dyDescent="0.25"/>
    <row r="570" ht="13.2" hidden="1" x14ac:dyDescent="0.25"/>
    <row r="571" ht="13.2" hidden="1" x14ac:dyDescent="0.25"/>
    <row r="572" ht="13.2" hidden="1" x14ac:dyDescent="0.25"/>
    <row r="573" ht="13.2" hidden="1" x14ac:dyDescent="0.25"/>
    <row r="574" ht="13.2" hidden="1" x14ac:dyDescent="0.25"/>
    <row r="575" ht="13.2" hidden="1" x14ac:dyDescent="0.25"/>
    <row r="576" ht="13.2" hidden="1" x14ac:dyDescent="0.25"/>
    <row r="577" ht="13.2" hidden="1" x14ac:dyDescent="0.25"/>
    <row r="578" ht="13.2" hidden="1" x14ac:dyDescent="0.25"/>
    <row r="579" ht="13.2" hidden="1" x14ac:dyDescent="0.25"/>
    <row r="580" ht="13.2" hidden="1" x14ac:dyDescent="0.25"/>
    <row r="581" ht="13.2" hidden="1" x14ac:dyDescent="0.25"/>
    <row r="582" ht="13.2" hidden="1" x14ac:dyDescent="0.25"/>
    <row r="583" ht="13.2" hidden="1" x14ac:dyDescent="0.25"/>
    <row r="584" ht="13.2" hidden="1" x14ac:dyDescent="0.25"/>
    <row r="585" ht="13.2" hidden="1" x14ac:dyDescent="0.25"/>
    <row r="586" ht="13.2" hidden="1" x14ac:dyDescent="0.25"/>
    <row r="587" ht="13.2" hidden="1" x14ac:dyDescent="0.25"/>
    <row r="588" ht="13.2" hidden="1" x14ac:dyDescent="0.25"/>
    <row r="589" ht="13.2" hidden="1" x14ac:dyDescent="0.25"/>
    <row r="590" ht="13.2" hidden="1" x14ac:dyDescent="0.25"/>
    <row r="591" ht="13.2" hidden="1" x14ac:dyDescent="0.25"/>
    <row r="592" ht="13.2" hidden="1" x14ac:dyDescent="0.25"/>
    <row r="593" ht="13.2" hidden="1" x14ac:dyDescent="0.25"/>
    <row r="594" ht="13.2" hidden="1" x14ac:dyDescent="0.25"/>
    <row r="595" ht="13.2" hidden="1" x14ac:dyDescent="0.25"/>
    <row r="596" ht="13.2" hidden="1" x14ac:dyDescent="0.25"/>
    <row r="597" ht="13.2" hidden="1" x14ac:dyDescent="0.25"/>
    <row r="598" ht="13.2" hidden="1" x14ac:dyDescent="0.25"/>
    <row r="599" ht="13.2" hidden="1" x14ac:dyDescent="0.25"/>
    <row r="600" ht="13.2" hidden="1" x14ac:dyDescent="0.25"/>
    <row r="601" ht="13.2" hidden="1" x14ac:dyDescent="0.25"/>
    <row r="602" ht="13.2" hidden="1" x14ac:dyDescent="0.25"/>
    <row r="603" ht="13.2" hidden="1" x14ac:dyDescent="0.25"/>
    <row r="604" ht="13.2" hidden="1" x14ac:dyDescent="0.25"/>
    <row r="605" ht="13.2" hidden="1" x14ac:dyDescent="0.25"/>
    <row r="606" ht="13.2" hidden="1" x14ac:dyDescent="0.25"/>
    <row r="607" ht="13.2" hidden="1" x14ac:dyDescent="0.25"/>
    <row r="608" ht="13.2" hidden="1" x14ac:dyDescent="0.25"/>
    <row r="609" ht="13.2" hidden="1" x14ac:dyDescent="0.25"/>
    <row r="610" ht="13.2" hidden="1" x14ac:dyDescent="0.25"/>
    <row r="611" ht="13.2" hidden="1" x14ac:dyDescent="0.25"/>
    <row r="612" ht="13.2" hidden="1" x14ac:dyDescent="0.25"/>
    <row r="613" ht="13.2" hidden="1" x14ac:dyDescent="0.25"/>
    <row r="614" ht="13.2" hidden="1" x14ac:dyDescent="0.25"/>
    <row r="615" ht="13.2" hidden="1" x14ac:dyDescent="0.25"/>
    <row r="616" ht="13.2" hidden="1" x14ac:dyDescent="0.25"/>
    <row r="617" ht="13.2" hidden="1" x14ac:dyDescent="0.25"/>
    <row r="618" ht="13.2" hidden="1" x14ac:dyDescent="0.25"/>
    <row r="619" ht="13.2" hidden="1" x14ac:dyDescent="0.25"/>
    <row r="620" ht="13.2" hidden="1" x14ac:dyDescent="0.25"/>
    <row r="621" ht="13.2" hidden="1" x14ac:dyDescent="0.25"/>
    <row r="622" ht="13.2" hidden="1" x14ac:dyDescent="0.25"/>
    <row r="623" ht="13.2" hidden="1" x14ac:dyDescent="0.25"/>
    <row r="624" ht="13.2" hidden="1" x14ac:dyDescent="0.25"/>
    <row r="625" ht="13.2" hidden="1" x14ac:dyDescent="0.25"/>
    <row r="626" ht="13.2" hidden="1" x14ac:dyDescent="0.25"/>
    <row r="627" ht="13.2" hidden="1" x14ac:dyDescent="0.25"/>
    <row r="628" ht="13.2" hidden="1" x14ac:dyDescent="0.25"/>
    <row r="629" ht="13.2" hidden="1" x14ac:dyDescent="0.25"/>
    <row r="630" ht="13.2" hidden="1" x14ac:dyDescent="0.25"/>
    <row r="631" ht="13.2" hidden="1" x14ac:dyDescent="0.25"/>
    <row r="632" ht="13.2" hidden="1" x14ac:dyDescent="0.25"/>
    <row r="633" ht="13.2" hidden="1" x14ac:dyDescent="0.25"/>
    <row r="634" ht="13.2" hidden="1" x14ac:dyDescent="0.25"/>
    <row r="635" ht="13.2" hidden="1" x14ac:dyDescent="0.25"/>
    <row r="636" ht="13.2" hidden="1" x14ac:dyDescent="0.25"/>
    <row r="637" ht="13.2" hidden="1" x14ac:dyDescent="0.25"/>
    <row r="638" ht="13.2" hidden="1" x14ac:dyDescent="0.25"/>
    <row r="639" ht="13.2" hidden="1" x14ac:dyDescent="0.25"/>
    <row r="640" ht="13.2" hidden="1" x14ac:dyDescent="0.25"/>
    <row r="641" ht="13.2" hidden="1" x14ac:dyDescent="0.25"/>
    <row r="642" ht="13.2" hidden="1" x14ac:dyDescent="0.25"/>
    <row r="643" ht="13.2" hidden="1" x14ac:dyDescent="0.25"/>
    <row r="644" ht="13.2" hidden="1" x14ac:dyDescent="0.25"/>
    <row r="645" ht="13.2" hidden="1" x14ac:dyDescent="0.25"/>
    <row r="646" ht="13.2" hidden="1" x14ac:dyDescent="0.25"/>
    <row r="647" ht="13.2" hidden="1" x14ac:dyDescent="0.25"/>
    <row r="648" ht="13.2" hidden="1" x14ac:dyDescent="0.25"/>
    <row r="649" ht="13.2" hidden="1" x14ac:dyDescent="0.25"/>
    <row r="650" ht="13.2" hidden="1" x14ac:dyDescent="0.25"/>
    <row r="651" ht="13.2" hidden="1" x14ac:dyDescent="0.25"/>
    <row r="652" ht="13.2" hidden="1" x14ac:dyDescent="0.25"/>
    <row r="653" ht="13.2" hidden="1" x14ac:dyDescent="0.25"/>
    <row r="654" ht="13.2" hidden="1" x14ac:dyDescent="0.25"/>
    <row r="655" ht="13.2" hidden="1" x14ac:dyDescent="0.25"/>
    <row r="656" ht="13.2" hidden="1" x14ac:dyDescent="0.25"/>
    <row r="657" ht="13.2" hidden="1" x14ac:dyDescent="0.25"/>
    <row r="658" ht="13.2" hidden="1" x14ac:dyDescent="0.25"/>
    <row r="659" ht="13.2" hidden="1" x14ac:dyDescent="0.25"/>
    <row r="660" ht="13.2" hidden="1" x14ac:dyDescent="0.25"/>
    <row r="661" ht="13.2" hidden="1" x14ac:dyDescent="0.25"/>
    <row r="662" ht="13.2" hidden="1" x14ac:dyDescent="0.25"/>
    <row r="663" ht="13.2" hidden="1" x14ac:dyDescent="0.25"/>
    <row r="664" ht="13.2" hidden="1" x14ac:dyDescent="0.25"/>
    <row r="665" ht="13.2" hidden="1" x14ac:dyDescent="0.25"/>
    <row r="666" ht="13.2" hidden="1" x14ac:dyDescent="0.25"/>
    <row r="667" ht="13.2" hidden="1" x14ac:dyDescent="0.25"/>
    <row r="668" ht="13.2" hidden="1" x14ac:dyDescent="0.25"/>
    <row r="669" ht="13.2" hidden="1" x14ac:dyDescent="0.25"/>
    <row r="670" ht="13.2" hidden="1" x14ac:dyDescent="0.25"/>
    <row r="671" ht="13.2" hidden="1" x14ac:dyDescent="0.25"/>
    <row r="672" ht="13.2" hidden="1" x14ac:dyDescent="0.25"/>
    <row r="673" ht="13.2" hidden="1" x14ac:dyDescent="0.25"/>
    <row r="674" ht="13.2" hidden="1" x14ac:dyDescent="0.25"/>
    <row r="675" ht="13.2" hidden="1" x14ac:dyDescent="0.25"/>
    <row r="676" ht="13.2" hidden="1" x14ac:dyDescent="0.25"/>
    <row r="677" ht="13.2" hidden="1" x14ac:dyDescent="0.25"/>
    <row r="678" ht="13.2" hidden="1" x14ac:dyDescent="0.25"/>
    <row r="679" ht="13.2" hidden="1" x14ac:dyDescent="0.25"/>
    <row r="680" ht="13.2" hidden="1" x14ac:dyDescent="0.25"/>
    <row r="681" ht="13.2" hidden="1" x14ac:dyDescent="0.25"/>
    <row r="682" ht="13.2" hidden="1" x14ac:dyDescent="0.25"/>
    <row r="683" ht="13.2" hidden="1" x14ac:dyDescent="0.25"/>
    <row r="684" ht="13.2" hidden="1" x14ac:dyDescent="0.25"/>
    <row r="685" ht="13.2" hidden="1" x14ac:dyDescent="0.25"/>
    <row r="686" ht="13.2" hidden="1" x14ac:dyDescent="0.25"/>
    <row r="687" ht="13.2" hidden="1" x14ac:dyDescent="0.25"/>
    <row r="688" ht="13.2" hidden="1" x14ac:dyDescent="0.25"/>
    <row r="689" ht="13.2" hidden="1" x14ac:dyDescent="0.25"/>
    <row r="690" ht="13.2" hidden="1" x14ac:dyDescent="0.25"/>
  </sheetData>
  <sheetProtection sheet="1" objects="1" scenarios="1"/>
  <mergeCells count="40">
    <mergeCell ref="B7:D7"/>
    <mergeCell ref="B8:D8"/>
    <mergeCell ref="B9:D9"/>
    <mergeCell ref="E12:F12"/>
    <mergeCell ref="G12:H12"/>
    <mergeCell ref="G21:H21"/>
    <mergeCell ref="A22:D22"/>
    <mergeCell ref="G22:H22"/>
    <mergeCell ref="G23:H23"/>
    <mergeCell ref="A24:D24"/>
    <mergeCell ref="G24:H24"/>
    <mergeCell ref="A13:F13"/>
    <mergeCell ref="A28:C28"/>
    <mergeCell ref="E28:H28"/>
    <mergeCell ref="A29:A30"/>
    <mergeCell ref="B29:C30"/>
    <mergeCell ref="E29:F29"/>
    <mergeCell ref="G29:H29"/>
    <mergeCell ref="A17:F17"/>
    <mergeCell ref="A23:D23"/>
    <mergeCell ref="A26:F26"/>
    <mergeCell ref="G15:H16"/>
    <mergeCell ref="E16:F16"/>
    <mergeCell ref="A18:F18"/>
    <mergeCell ref="E20:F20"/>
    <mergeCell ref="G20:H20"/>
    <mergeCell ref="E21:F21"/>
    <mergeCell ref="B31:C31"/>
    <mergeCell ref="E31:F31"/>
    <mergeCell ref="B32:C32"/>
    <mergeCell ref="E32:F32"/>
    <mergeCell ref="B33:C33"/>
    <mergeCell ref="E33:F33"/>
    <mergeCell ref="B34:C34"/>
    <mergeCell ref="E34:F34"/>
    <mergeCell ref="B36:B37"/>
    <mergeCell ref="C36:D36"/>
    <mergeCell ref="E36:H36"/>
    <mergeCell ref="C37:D37"/>
    <mergeCell ref="E37:H37"/>
  </mergeCells>
  <printOptions horizontalCentered="1"/>
  <pageMargins left="0.25" right="0.25" top="0.75" bottom="0.25" header="0.25" footer="0"/>
  <pageSetup scale="6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883920</xdr:colOff>
                    <xdr:row>5</xdr:row>
                    <xdr:rowOff>259080</xdr:rowOff>
                  </from>
                  <to>
                    <xdr:col>7</xdr:col>
                    <xdr:colOff>1211580</xdr:colOff>
                    <xdr:row>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CCFF"/>
    <pageSetUpPr fitToPage="1"/>
  </sheetPr>
  <dimension ref="A1:Q737"/>
  <sheetViews>
    <sheetView workbookViewId="0">
      <selection activeCell="B6" sqref="B6"/>
    </sheetView>
  </sheetViews>
  <sheetFormatPr defaultColWidth="8.88671875" defaultRowHeight="15" customHeight="1" zeroHeight="1" x14ac:dyDescent="0.25"/>
  <cols>
    <col min="1" max="1" width="16.77734375" style="284" customWidth="1"/>
    <col min="2" max="2" width="15.77734375" style="155" customWidth="1"/>
    <col min="3" max="3" width="25.77734375" style="155" customWidth="1"/>
    <col min="4" max="4" width="15.77734375" style="155" customWidth="1"/>
    <col min="5" max="5" width="4.77734375" style="155" customWidth="1"/>
    <col min="6" max="7" width="20.77734375" style="241" customWidth="1"/>
    <col min="8" max="8" width="1.77734375" style="155" customWidth="1"/>
    <col min="9" max="17" width="8.88671875" style="238" customWidth="1"/>
    <col min="18" max="16384" width="8.88671875" style="238"/>
  </cols>
  <sheetData>
    <row r="1" spans="1:17" s="155" customFormat="1" ht="18.899999999999999" customHeight="1" x14ac:dyDescent="0.3">
      <c r="A1" s="243"/>
      <c r="B1" s="244"/>
      <c r="C1" s="244"/>
      <c r="D1" s="244"/>
      <c r="E1" s="245"/>
      <c r="F1" s="246"/>
      <c r="G1" s="247" t="s">
        <v>113</v>
      </c>
      <c r="H1" s="157"/>
      <c r="I1" s="154"/>
      <c r="N1" s="154"/>
      <c r="O1" s="154"/>
      <c r="P1" s="154"/>
      <c r="Q1" s="154"/>
    </row>
    <row r="2" spans="1:17" s="155" customFormat="1" ht="17.399999999999999" customHeight="1" x14ac:dyDescent="0.3">
      <c r="A2" s="243"/>
      <c r="B2" s="244"/>
      <c r="C2" s="244"/>
      <c r="D2" s="244"/>
      <c r="E2" s="245"/>
      <c r="F2" s="248"/>
      <c r="G2" s="247" t="s">
        <v>112</v>
      </c>
      <c r="H2" s="157"/>
      <c r="I2" s="154"/>
      <c r="N2" s="154"/>
      <c r="O2" s="154"/>
      <c r="P2" s="154"/>
      <c r="Q2" s="154"/>
    </row>
    <row r="3" spans="1:17" s="155" customFormat="1" ht="17.399999999999999" customHeight="1" x14ac:dyDescent="0.25">
      <c r="A3" s="243"/>
      <c r="B3" s="244"/>
      <c r="C3" s="244"/>
      <c r="D3" s="244"/>
      <c r="E3" s="245"/>
      <c r="F3" s="245"/>
      <c r="G3" s="249" t="s">
        <v>74</v>
      </c>
      <c r="H3" s="157"/>
      <c r="I3" s="154"/>
      <c r="N3" s="154"/>
      <c r="O3" s="154"/>
      <c r="P3" s="154"/>
      <c r="Q3" s="154"/>
    </row>
    <row r="4" spans="1:17" s="155" customFormat="1" ht="17.399999999999999" customHeight="1" x14ac:dyDescent="0.25">
      <c r="A4" s="243"/>
      <c r="B4" s="244"/>
      <c r="C4" s="244"/>
      <c r="D4" s="244"/>
      <c r="E4" s="245"/>
      <c r="F4" s="245"/>
      <c r="G4" s="250" t="s">
        <v>196</v>
      </c>
      <c r="H4" s="157"/>
      <c r="I4" s="154"/>
      <c r="N4" s="154"/>
      <c r="O4" s="154"/>
      <c r="P4" s="154"/>
      <c r="Q4" s="154"/>
    </row>
    <row r="5" spans="1:17" s="155" customFormat="1" ht="17.399999999999999" customHeight="1" x14ac:dyDescent="0.25">
      <c r="A5" s="251"/>
      <c r="B5" s="252"/>
      <c r="C5" s="252"/>
      <c r="D5" s="252"/>
      <c r="E5" s="245"/>
      <c r="F5" s="245"/>
      <c r="G5" s="248"/>
      <c r="H5" s="157"/>
      <c r="I5" s="154"/>
      <c r="N5" s="154"/>
      <c r="O5" s="154"/>
      <c r="P5" s="154"/>
      <c r="Q5" s="154"/>
    </row>
    <row r="6" spans="1:17" s="155" customFormat="1" ht="23.1" customHeight="1" x14ac:dyDescent="0.3">
      <c r="A6" s="253" t="s">
        <v>1</v>
      </c>
      <c r="B6" s="1"/>
      <c r="C6" s="286" t="s">
        <v>198</v>
      </c>
      <c r="D6" s="245"/>
      <c r="E6" s="248"/>
      <c r="F6" s="254" t="s">
        <v>2</v>
      </c>
      <c r="G6" s="255" t="s">
        <v>192</v>
      </c>
      <c r="H6" s="157"/>
      <c r="I6" s="154"/>
      <c r="N6" s="154"/>
      <c r="O6" s="154"/>
      <c r="P6" s="154"/>
      <c r="Q6" s="154"/>
    </row>
    <row r="7" spans="1:17" s="155" customFormat="1" ht="23.1" customHeight="1" x14ac:dyDescent="0.35">
      <c r="A7" s="253" t="s">
        <v>3</v>
      </c>
      <c r="B7" s="382"/>
      <c r="C7" s="383"/>
      <c r="D7" s="384"/>
      <c r="E7" s="256"/>
      <c r="F7" s="242"/>
      <c r="G7" s="257" t="s">
        <v>193</v>
      </c>
      <c r="H7" s="157"/>
      <c r="I7" s="154"/>
      <c r="N7" s="154"/>
      <c r="O7" s="154"/>
      <c r="P7" s="154"/>
      <c r="Q7" s="154"/>
    </row>
    <row r="8" spans="1:17" s="155" customFormat="1" ht="23.1" customHeight="1" x14ac:dyDescent="0.35">
      <c r="A8" s="253" t="s">
        <v>4</v>
      </c>
      <c r="B8" s="382"/>
      <c r="C8" s="383"/>
      <c r="D8" s="384"/>
      <c r="E8" s="256"/>
      <c r="F8" s="254" t="s">
        <v>5</v>
      </c>
      <c r="G8" s="258"/>
      <c r="H8" s="157"/>
      <c r="I8" s="154"/>
      <c r="N8" s="154"/>
      <c r="O8" s="154"/>
      <c r="P8" s="154"/>
      <c r="Q8" s="154"/>
    </row>
    <row r="9" spans="1:17" s="155" customFormat="1" ht="23.1" customHeight="1" x14ac:dyDescent="0.35">
      <c r="A9" s="253" t="s">
        <v>6</v>
      </c>
      <c r="B9" s="385"/>
      <c r="C9" s="386"/>
      <c r="D9" s="387"/>
      <c r="E9" s="256"/>
      <c r="F9" s="242"/>
      <c r="G9" s="252"/>
      <c r="H9" s="157"/>
      <c r="I9" s="154"/>
      <c r="N9" s="154"/>
      <c r="O9" s="154"/>
      <c r="P9" s="154"/>
      <c r="Q9" s="154"/>
    </row>
    <row r="10" spans="1:17" s="155" customFormat="1" ht="9.75" customHeight="1" x14ac:dyDescent="0.25">
      <c r="A10" s="259"/>
      <c r="B10" s="16"/>
      <c r="C10" s="16"/>
      <c r="D10" s="16"/>
      <c r="E10" s="260"/>
      <c r="F10" s="260"/>
      <c r="G10" s="261"/>
      <c r="H10" s="157"/>
      <c r="I10" s="154"/>
      <c r="N10" s="154"/>
      <c r="O10" s="154"/>
      <c r="P10" s="154"/>
      <c r="Q10" s="154"/>
    </row>
    <row r="11" spans="1:17" s="155" customFormat="1" ht="24.9" customHeight="1" x14ac:dyDescent="0.25">
      <c r="A11" s="388" t="s">
        <v>105</v>
      </c>
      <c r="B11" s="389"/>
      <c r="C11" s="389"/>
      <c r="D11" s="389"/>
      <c r="E11" s="389"/>
      <c r="F11" s="389"/>
      <c r="G11" s="390"/>
      <c r="H11" s="157"/>
      <c r="I11" s="154"/>
      <c r="N11" s="154"/>
      <c r="O11" s="154"/>
      <c r="P11" s="154"/>
      <c r="Q11" s="154"/>
    </row>
    <row r="12" spans="1:17" s="177" customFormat="1" ht="24.9" customHeight="1" x14ac:dyDescent="0.2">
      <c r="A12" s="391" t="s">
        <v>187</v>
      </c>
      <c r="B12" s="392"/>
      <c r="C12" s="392"/>
      <c r="D12" s="392"/>
      <c r="E12" s="392"/>
      <c r="F12" s="392"/>
      <c r="G12" s="393"/>
      <c r="H12" s="262"/>
      <c r="I12" s="176"/>
      <c r="N12" s="176"/>
      <c r="O12" s="176"/>
      <c r="P12" s="176"/>
      <c r="Q12" s="176"/>
    </row>
    <row r="13" spans="1:17" s="155" customFormat="1" ht="26.1" customHeight="1" x14ac:dyDescent="0.25">
      <c r="A13" s="263" t="s">
        <v>75</v>
      </c>
      <c r="B13" s="394" t="s">
        <v>114</v>
      </c>
      <c r="C13" s="394"/>
      <c r="D13" s="394"/>
      <c r="E13" s="394"/>
      <c r="F13" s="394"/>
      <c r="G13" s="395"/>
      <c r="H13" s="157"/>
      <c r="I13" s="154"/>
      <c r="N13" s="154"/>
      <c r="O13" s="154"/>
      <c r="P13" s="154"/>
      <c r="Q13" s="154"/>
    </row>
    <row r="14" spans="1:17" s="155" customFormat="1" ht="14.1" customHeight="1" x14ac:dyDescent="0.25">
      <c r="A14" s="264" t="s">
        <v>10</v>
      </c>
      <c r="B14" s="396" t="s">
        <v>13</v>
      </c>
      <c r="C14" s="397"/>
      <c r="D14" s="397"/>
      <c r="E14" s="398"/>
      <c r="F14" s="265" t="s">
        <v>14</v>
      </c>
      <c r="G14" s="266" t="s">
        <v>20</v>
      </c>
      <c r="H14" s="157"/>
      <c r="I14" s="154"/>
      <c r="N14" s="154"/>
      <c r="O14" s="154"/>
      <c r="P14" s="154"/>
      <c r="Q14" s="154"/>
    </row>
    <row r="15" spans="1:17" s="155" customFormat="1" ht="14.1" customHeight="1" x14ac:dyDescent="0.25">
      <c r="A15" s="264" t="s">
        <v>76</v>
      </c>
      <c r="B15" s="399" t="s">
        <v>77</v>
      </c>
      <c r="C15" s="400"/>
      <c r="D15" s="400"/>
      <c r="E15" s="401"/>
      <c r="F15" s="267" t="s">
        <v>16</v>
      </c>
      <c r="G15" s="268" t="s">
        <v>16</v>
      </c>
      <c r="H15" s="157"/>
      <c r="I15" s="154"/>
      <c r="N15" s="154"/>
      <c r="O15" s="154"/>
      <c r="P15" s="154"/>
      <c r="Q15" s="154"/>
    </row>
    <row r="16" spans="1:17" s="155" customFormat="1" ht="14.1" customHeight="1" x14ac:dyDescent="0.25">
      <c r="A16" s="269" t="s">
        <v>78</v>
      </c>
      <c r="B16" s="270" t="s">
        <v>79</v>
      </c>
      <c r="C16" s="271"/>
      <c r="D16" s="402" t="s">
        <v>80</v>
      </c>
      <c r="E16" s="403"/>
      <c r="F16" s="272" t="s">
        <v>18</v>
      </c>
      <c r="G16" s="273" t="s">
        <v>19</v>
      </c>
      <c r="H16" s="157"/>
      <c r="I16" s="154"/>
      <c r="N16" s="154"/>
      <c r="O16" s="154"/>
      <c r="P16" s="154"/>
      <c r="Q16" s="154"/>
    </row>
    <row r="17" spans="1:17" s="155" customFormat="1" ht="27.9" customHeight="1" x14ac:dyDescent="0.3">
      <c r="A17" s="13"/>
      <c r="B17" s="378"/>
      <c r="C17" s="379"/>
      <c r="D17" s="380"/>
      <c r="E17" s="381"/>
      <c r="F17" s="14"/>
      <c r="G17" s="15"/>
      <c r="H17" s="157"/>
      <c r="I17" s="154"/>
      <c r="N17" s="154"/>
      <c r="O17" s="154"/>
      <c r="P17" s="154"/>
      <c r="Q17" s="154"/>
    </row>
    <row r="18" spans="1:17" s="155" customFormat="1" ht="27.9" customHeight="1" x14ac:dyDescent="0.3">
      <c r="A18" s="13"/>
      <c r="B18" s="378"/>
      <c r="C18" s="379"/>
      <c r="D18" s="380"/>
      <c r="E18" s="381"/>
      <c r="F18" s="14"/>
      <c r="G18" s="15"/>
      <c r="H18" s="157"/>
      <c r="I18" s="154"/>
      <c r="N18" s="154"/>
      <c r="O18" s="154"/>
      <c r="P18" s="154"/>
      <c r="Q18" s="154"/>
    </row>
    <row r="19" spans="1:17" s="155" customFormat="1" ht="27.9" customHeight="1" x14ac:dyDescent="0.3">
      <c r="A19" s="13"/>
      <c r="B19" s="378"/>
      <c r="C19" s="379"/>
      <c r="D19" s="380"/>
      <c r="E19" s="381"/>
      <c r="F19" s="14"/>
      <c r="G19" s="15"/>
      <c r="H19" s="157"/>
      <c r="I19" s="154"/>
      <c r="N19" s="154"/>
      <c r="O19" s="154"/>
      <c r="P19" s="154"/>
      <c r="Q19" s="154"/>
    </row>
    <row r="20" spans="1:17" s="155" customFormat="1" ht="27.9" customHeight="1" x14ac:dyDescent="0.3">
      <c r="A20" s="13"/>
      <c r="B20" s="378"/>
      <c r="C20" s="379"/>
      <c r="D20" s="380"/>
      <c r="E20" s="381"/>
      <c r="F20" s="14"/>
      <c r="G20" s="15"/>
      <c r="H20" s="157"/>
      <c r="I20" s="154"/>
      <c r="N20" s="154"/>
      <c r="O20" s="154"/>
      <c r="P20" s="154"/>
      <c r="Q20" s="154"/>
    </row>
    <row r="21" spans="1:17" s="155" customFormat="1" ht="27.9" customHeight="1" x14ac:dyDescent="0.3">
      <c r="A21" s="13"/>
      <c r="B21" s="378"/>
      <c r="C21" s="379"/>
      <c r="D21" s="380"/>
      <c r="E21" s="381"/>
      <c r="F21" s="14"/>
      <c r="G21" s="15"/>
      <c r="H21" s="157"/>
      <c r="I21" s="154"/>
      <c r="N21" s="154"/>
      <c r="O21" s="154"/>
      <c r="P21" s="154"/>
      <c r="Q21" s="154"/>
    </row>
    <row r="22" spans="1:17" s="155" customFormat="1" ht="27.9" customHeight="1" x14ac:dyDescent="0.3">
      <c r="A22" s="13"/>
      <c r="B22" s="378"/>
      <c r="C22" s="379"/>
      <c r="D22" s="380"/>
      <c r="E22" s="381"/>
      <c r="F22" s="14"/>
      <c r="G22" s="15"/>
      <c r="H22" s="157"/>
      <c r="I22" s="154"/>
      <c r="N22" s="154"/>
      <c r="O22" s="154"/>
      <c r="P22" s="154"/>
      <c r="Q22" s="154"/>
    </row>
    <row r="23" spans="1:17" s="155" customFormat="1" ht="27.9" customHeight="1" x14ac:dyDescent="0.3">
      <c r="A23" s="13"/>
      <c r="B23" s="378"/>
      <c r="C23" s="379"/>
      <c r="D23" s="380"/>
      <c r="E23" s="381"/>
      <c r="F23" s="14"/>
      <c r="G23" s="15"/>
      <c r="H23" s="157"/>
      <c r="I23" s="154"/>
      <c r="N23" s="154"/>
      <c r="O23" s="154"/>
      <c r="P23" s="154"/>
      <c r="Q23" s="154"/>
    </row>
    <row r="24" spans="1:17" s="155" customFormat="1" ht="27.9" customHeight="1" x14ac:dyDescent="0.3">
      <c r="A24" s="13"/>
      <c r="B24" s="378"/>
      <c r="C24" s="379"/>
      <c r="D24" s="380"/>
      <c r="E24" s="381"/>
      <c r="F24" s="14"/>
      <c r="G24" s="15"/>
      <c r="H24" s="157"/>
      <c r="I24" s="154"/>
      <c r="N24" s="154"/>
      <c r="O24" s="154"/>
      <c r="P24" s="154"/>
      <c r="Q24" s="154"/>
    </row>
    <row r="25" spans="1:17" s="155" customFormat="1" ht="27.9" customHeight="1" x14ac:dyDescent="0.3">
      <c r="A25" s="13"/>
      <c r="B25" s="378"/>
      <c r="C25" s="379"/>
      <c r="D25" s="380"/>
      <c r="E25" s="381"/>
      <c r="F25" s="14"/>
      <c r="G25" s="15"/>
      <c r="H25" s="157"/>
      <c r="I25" s="154"/>
      <c r="N25" s="154"/>
      <c r="O25" s="154"/>
      <c r="P25" s="154"/>
      <c r="Q25" s="154"/>
    </row>
    <row r="26" spans="1:17" s="155" customFormat="1" ht="27.9" customHeight="1" x14ac:dyDescent="0.3">
      <c r="A26" s="13"/>
      <c r="B26" s="378"/>
      <c r="C26" s="379"/>
      <c r="D26" s="380"/>
      <c r="E26" s="381"/>
      <c r="F26" s="14"/>
      <c r="G26" s="15"/>
      <c r="H26" s="157"/>
      <c r="I26" s="154"/>
      <c r="N26" s="154"/>
      <c r="O26" s="154"/>
      <c r="P26" s="154"/>
      <c r="Q26" s="154"/>
    </row>
    <row r="27" spans="1:17" s="155" customFormat="1" ht="27.9" customHeight="1" x14ac:dyDescent="0.3">
      <c r="A27" s="13"/>
      <c r="B27" s="378"/>
      <c r="C27" s="379"/>
      <c r="D27" s="380"/>
      <c r="E27" s="381"/>
      <c r="F27" s="14"/>
      <c r="G27" s="15"/>
      <c r="H27" s="157"/>
      <c r="I27" s="154"/>
      <c r="N27" s="154"/>
      <c r="O27" s="154"/>
      <c r="P27" s="154"/>
      <c r="Q27" s="154"/>
    </row>
    <row r="28" spans="1:17" s="155" customFormat="1" ht="27.9" customHeight="1" x14ac:dyDescent="0.3">
      <c r="A28" s="13"/>
      <c r="B28" s="378"/>
      <c r="C28" s="379"/>
      <c r="D28" s="380"/>
      <c r="E28" s="381"/>
      <c r="F28" s="14"/>
      <c r="G28" s="15"/>
      <c r="H28" s="157"/>
      <c r="I28" s="154"/>
      <c r="N28" s="154"/>
      <c r="O28" s="154"/>
      <c r="P28" s="154"/>
      <c r="Q28" s="154"/>
    </row>
    <row r="29" spans="1:17" s="155" customFormat="1" ht="27.9" customHeight="1" x14ac:dyDescent="0.3">
      <c r="A29" s="13"/>
      <c r="B29" s="378"/>
      <c r="C29" s="379"/>
      <c r="D29" s="380"/>
      <c r="E29" s="381"/>
      <c r="F29" s="14"/>
      <c r="G29" s="15"/>
      <c r="H29" s="157"/>
      <c r="I29" s="154"/>
      <c r="N29" s="154"/>
      <c r="O29" s="154"/>
      <c r="P29" s="154"/>
      <c r="Q29" s="154"/>
    </row>
    <row r="30" spans="1:17" s="155" customFormat="1" ht="27.9" customHeight="1" x14ac:dyDescent="0.3">
      <c r="A30" s="13"/>
      <c r="B30" s="378"/>
      <c r="C30" s="379"/>
      <c r="D30" s="380"/>
      <c r="E30" s="381"/>
      <c r="F30" s="14"/>
      <c r="G30" s="15"/>
      <c r="H30" s="157"/>
      <c r="I30" s="154"/>
      <c r="N30" s="154"/>
      <c r="O30" s="154"/>
      <c r="P30" s="154"/>
      <c r="Q30" s="154"/>
    </row>
    <row r="31" spans="1:17" s="155" customFormat="1" ht="27.9" customHeight="1" x14ac:dyDescent="0.3">
      <c r="A31" s="13"/>
      <c r="B31" s="378"/>
      <c r="C31" s="379"/>
      <c r="D31" s="380"/>
      <c r="E31" s="381"/>
      <c r="F31" s="14"/>
      <c r="G31" s="15"/>
      <c r="H31" s="157"/>
      <c r="I31" s="154"/>
      <c r="N31" s="154"/>
      <c r="O31" s="154"/>
      <c r="P31" s="154"/>
      <c r="Q31" s="154"/>
    </row>
    <row r="32" spans="1:17" s="155" customFormat="1" ht="27.9" customHeight="1" x14ac:dyDescent="0.3">
      <c r="A32" s="13"/>
      <c r="B32" s="378"/>
      <c r="C32" s="379"/>
      <c r="D32" s="380"/>
      <c r="E32" s="381"/>
      <c r="F32" s="14"/>
      <c r="G32" s="15"/>
      <c r="H32" s="157"/>
      <c r="I32" s="154"/>
      <c r="N32" s="154"/>
      <c r="O32" s="154"/>
      <c r="P32" s="154"/>
      <c r="Q32" s="154"/>
    </row>
    <row r="33" spans="1:17" s="155" customFormat="1" ht="27.9" customHeight="1" x14ac:dyDescent="0.3">
      <c r="A33" s="13"/>
      <c r="B33" s="378"/>
      <c r="C33" s="379"/>
      <c r="D33" s="380"/>
      <c r="E33" s="381"/>
      <c r="F33" s="14"/>
      <c r="G33" s="15"/>
      <c r="H33" s="157"/>
      <c r="I33" s="154"/>
      <c r="N33" s="154"/>
      <c r="O33" s="154"/>
      <c r="P33" s="154"/>
      <c r="Q33" s="154"/>
    </row>
    <row r="34" spans="1:17" s="155" customFormat="1" ht="27.9" customHeight="1" x14ac:dyDescent="0.3">
      <c r="A34" s="13"/>
      <c r="B34" s="378"/>
      <c r="C34" s="379"/>
      <c r="D34" s="380"/>
      <c r="E34" s="381"/>
      <c r="F34" s="14"/>
      <c r="G34" s="15"/>
      <c r="H34" s="157"/>
      <c r="I34" s="154"/>
      <c r="N34" s="154"/>
      <c r="O34" s="154"/>
      <c r="P34" s="154"/>
      <c r="Q34" s="154"/>
    </row>
    <row r="35" spans="1:17" s="155" customFormat="1" ht="27.9" customHeight="1" x14ac:dyDescent="0.3">
      <c r="A35" s="13"/>
      <c r="B35" s="378"/>
      <c r="C35" s="379"/>
      <c r="D35" s="380"/>
      <c r="E35" s="381"/>
      <c r="F35" s="14"/>
      <c r="G35" s="15"/>
      <c r="H35" s="157"/>
      <c r="I35" s="154"/>
      <c r="N35" s="154"/>
      <c r="O35" s="154"/>
      <c r="P35" s="154"/>
      <c r="Q35" s="154"/>
    </row>
    <row r="36" spans="1:17" s="155" customFormat="1" ht="27.9" customHeight="1" x14ac:dyDescent="0.3">
      <c r="A36" s="13"/>
      <c r="B36" s="378"/>
      <c r="C36" s="379"/>
      <c r="D36" s="380"/>
      <c r="E36" s="381"/>
      <c r="F36" s="14"/>
      <c r="G36" s="15"/>
      <c r="H36" s="157"/>
      <c r="I36" s="154"/>
      <c r="N36" s="154"/>
      <c r="O36" s="154"/>
      <c r="P36" s="154"/>
      <c r="Q36" s="154"/>
    </row>
    <row r="37" spans="1:17" s="155" customFormat="1" ht="27.9" customHeight="1" x14ac:dyDescent="0.3">
      <c r="A37" s="13"/>
      <c r="B37" s="378"/>
      <c r="C37" s="379"/>
      <c r="D37" s="380"/>
      <c r="E37" s="381"/>
      <c r="F37" s="14"/>
      <c r="G37" s="15"/>
      <c r="H37" s="157"/>
      <c r="I37" s="154"/>
      <c r="N37" s="154"/>
      <c r="O37" s="154"/>
      <c r="P37" s="154"/>
      <c r="Q37" s="154"/>
    </row>
    <row r="38" spans="1:17" s="155" customFormat="1" ht="27.9" customHeight="1" x14ac:dyDescent="0.3">
      <c r="A38" s="13"/>
      <c r="B38" s="378"/>
      <c r="C38" s="379"/>
      <c r="D38" s="380"/>
      <c r="E38" s="381"/>
      <c r="F38" s="14"/>
      <c r="G38" s="15"/>
      <c r="H38" s="157"/>
      <c r="I38" s="154"/>
      <c r="N38" s="154"/>
      <c r="O38" s="154"/>
      <c r="P38" s="154"/>
      <c r="Q38" s="154"/>
    </row>
    <row r="39" spans="1:17" s="155" customFormat="1" ht="27.9" customHeight="1" x14ac:dyDescent="0.3">
      <c r="A39" s="13"/>
      <c r="B39" s="378"/>
      <c r="C39" s="379"/>
      <c r="D39" s="380"/>
      <c r="E39" s="381"/>
      <c r="F39" s="14"/>
      <c r="G39" s="15"/>
      <c r="H39" s="157"/>
      <c r="I39" s="154"/>
      <c r="N39" s="154"/>
      <c r="O39" s="154"/>
      <c r="P39" s="154"/>
      <c r="Q39" s="154"/>
    </row>
    <row r="40" spans="1:17" s="155" customFormat="1" ht="27.9" customHeight="1" x14ac:dyDescent="0.3">
      <c r="A40" s="13"/>
      <c r="B40" s="378"/>
      <c r="C40" s="379"/>
      <c r="D40" s="380"/>
      <c r="E40" s="381"/>
      <c r="F40" s="14"/>
      <c r="G40" s="15"/>
      <c r="H40" s="157"/>
      <c r="I40" s="154"/>
      <c r="N40" s="154"/>
      <c r="O40" s="154"/>
      <c r="P40" s="154"/>
      <c r="Q40" s="154"/>
    </row>
    <row r="41" spans="1:17" s="155" customFormat="1" ht="27.9" customHeight="1" x14ac:dyDescent="0.3">
      <c r="A41" s="13"/>
      <c r="B41" s="378"/>
      <c r="C41" s="379"/>
      <c r="D41" s="380"/>
      <c r="E41" s="381"/>
      <c r="F41" s="14"/>
      <c r="G41" s="15"/>
      <c r="H41" s="157"/>
      <c r="I41" s="154"/>
      <c r="N41" s="154"/>
      <c r="O41" s="154"/>
      <c r="P41" s="154"/>
      <c r="Q41" s="154"/>
    </row>
    <row r="42" spans="1:17" s="155" customFormat="1" ht="27.9" customHeight="1" x14ac:dyDescent="0.3">
      <c r="A42" s="13"/>
      <c r="B42" s="378"/>
      <c r="C42" s="379"/>
      <c r="D42" s="380"/>
      <c r="E42" s="381"/>
      <c r="F42" s="14"/>
      <c r="G42" s="15"/>
      <c r="H42" s="157"/>
      <c r="I42" s="154"/>
      <c r="N42" s="154"/>
      <c r="O42" s="154"/>
      <c r="P42" s="154"/>
      <c r="Q42" s="154"/>
    </row>
    <row r="43" spans="1:17" s="155" customFormat="1" ht="27.9" customHeight="1" x14ac:dyDescent="0.3">
      <c r="A43" s="404" t="s">
        <v>106</v>
      </c>
      <c r="B43" s="405"/>
      <c r="C43" s="405"/>
      <c r="D43" s="405"/>
      <c r="E43" s="274" t="s">
        <v>21</v>
      </c>
      <c r="F43" s="14"/>
      <c r="G43" s="15"/>
      <c r="H43" s="157"/>
      <c r="I43" s="154"/>
      <c r="N43" s="154"/>
      <c r="O43" s="154"/>
      <c r="P43" s="154"/>
      <c r="Q43" s="154"/>
    </row>
    <row r="44" spans="1:17" s="155" customFormat="1" ht="27.9" customHeight="1" thickBot="1" x14ac:dyDescent="0.35">
      <c r="A44" s="406" t="s">
        <v>81</v>
      </c>
      <c r="B44" s="407"/>
      <c r="C44" s="407"/>
      <c r="D44" s="407"/>
      <c r="E44" s="275" t="s">
        <v>23</v>
      </c>
      <c r="F44" s="276" t="str">
        <f>IF($B$6=0," ",SUM(F17:F43))</f>
        <v xml:space="preserve"> </v>
      </c>
      <c r="G44" s="277" t="str">
        <f>IF($B$6=0," ",SUM(G17:G43))</f>
        <v xml:space="preserve"> </v>
      </c>
      <c r="H44" s="157"/>
      <c r="I44" s="154"/>
      <c r="N44" s="154"/>
      <c r="O44" s="154"/>
      <c r="P44" s="154"/>
      <c r="Q44" s="154"/>
    </row>
    <row r="45" spans="1:17" s="155" customFormat="1" ht="18" customHeight="1" x14ac:dyDescent="0.25">
      <c r="A45" s="278" t="s">
        <v>197</v>
      </c>
      <c r="B45" s="235"/>
      <c r="C45" s="235"/>
      <c r="D45" s="235"/>
      <c r="E45" s="235"/>
      <c r="F45" s="279"/>
      <c r="G45" s="279"/>
      <c r="H45" s="157"/>
      <c r="I45" s="154"/>
      <c r="N45" s="154"/>
      <c r="O45" s="154"/>
      <c r="P45" s="154"/>
      <c r="Q45" s="154"/>
    </row>
    <row r="46" spans="1:17" ht="13.2" x14ac:dyDescent="0.25">
      <c r="A46" s="280"/>
      <c r="B46" s="157"/>
      <c r="C46" s="157"/>
      <c r="D46" s="157"/>
      <c r="E46" s="157"/>
      <c r="F46" s="281"/>
      <c r="G46" s="281"/>
      <c r="H46" s="157"/>
    </row>
    <row r="47" spans="1:17" ht="13.2" x14ac:dyDescent="0.25">
      <c r="A47" s="280"/>
      <c r="B47" s="157"/>
      <c r="C47" s="157"/>
      <c r="D47" s="157"/>
      <c r="E47" s="157"/>
      <c r="F47" s="281"/>
      <c r="G47" s="281"/>
      <c r="H47" s="157"/>
    </row>
    <row r="48" spans="1:17" ht="13.2" x14ac:dyDescent="0.25">
      <c r="A48" s="280"/>
      <c r="B48" s="157"/>
      <c r="C48" s="157"/>
      <c r="D48" s="157"/>
      <c r="E48" s="157"/>
      <c r="F48" s="281"/>
      <c r="G48" s="281"/>
      <c r="H48" s="157"/>
    </row>
    <row r="49" spans="1:8" ht="13.2" hidden="1" x14ac:dyDescent="0.25">
      <c r="A49" s="282"/>
      <c r="B49" s="154"/>
      <c r="C49" s="154"/>
      <c r="D49" s="154"/>
      <c r="E49" s="154"/>
      <c r="F49" s="283"/>
      <c r="G49" s="283"/>
      <c r="H49" s="154"/>
    </row>
    <row r="50" spans="1:8" ht="13.2" hidden="1" x14ac:dyDescent="0.25">
      <c r="A50" s="282"/>
      <c r="B50" s="154"/>
      <c r="C50" s="154"/>
      <c r="D50" s="154"/>
      <c r="E50" s="154"/>
      <c r="F50" s="283"/>
      <c r="G50" s="283"/>
      <c r="H50" s="154"/>
    </row>
    <row r="51" spans="1:8" ht="13.2" hidden="1" x14ac:dyDescent="0.25">
      <c r="A51" s="282"/>
      <c r="B51" s="154"/>
      <c r="C51" s="154"/>
      <c r="D51" s="154"/>
      <c r="E51" s="154"/>
      <c r="F51" s="283"/>
      <c r="G51" s="283"/>
      <c r="H51" s="154"/>
    </row>
    <row r="52" spans="1:8" ht="13.2" hidden="1" x14ac:dyDescent="0.25">
      <c r="A52" s="282"/>
      <c r="B52" s="154"/>
      <c r="C52" s="154"/>
      <c r="D52" s="154"/>
      <c r="E52" s="154"/>
      <c r="F52" s="283"/>
      <c r="G52" s="283"/>
      <c r="H52" s="154"/>
    </row>
    <row r="53" spans="1:8" ht="13.2" hidden="1" x14ac:dyDescent="0.25">
      <c r="A53" s="282"/>
      <c r="B53" s="154"/>
      <c r="C53" s="154"/>
      <c r="D53" s="154"/>
      <c r="E53" s="154"/>
      <c r="F53" s="283"/>
      <c r="G53" s="283"/>
      <c r="H53" s="154"/>
    </row>
    <row r="54" spans="1:8" ht="13.2" hidden="1" x14ac:dyDescent="0.25">
      <c r="A54" s="282"/>
      <c r="B54" s="154"/>
      <c r="C54" s="154"/>
      <c r="D54" s="154"/>
      <c r="E54" s="154"/>
      <c r="F54" s="283"/>
      <c r="G54" s="283"/>
      <c r="H54" s="154"/>
    </row>
    <row r="55" spans="1:8" ht="13.2" hidden="1" x14ac:dyDescent="0.25">
      <c r="A55" s="282"/>
      <c r="B55" s="154"/>
      <c r="C55" s="154"/>
      <c r="D55" s="154"/>
      <c r="E55" s="154"/>
      <c r="F55" s="283"/>
      <c r="G55" s="283"/>
      <c r="H55" s="154"/>
    </row>
    <row r="56" spans="1:8" ht="13.2" hidden="1" x14ac:dyDescent="0.25">
      <c r="A56" s="282"/>
      <c r="B56" s="154"/>
      <c r="C56" s="154"/>
      <c r="D56" s="154"/>
      <c r="E56" s="154"/>
      <c r="F56" s="283"/>
      <c r="G56" s="283"/>
      <c r="H56" s="154"/>
    </row>
    <row r="57" spans="1:8" ht="13.2" hidden="1" x14ac:dyDescent="0.25">
      <c r="A57" s="282"/>
      <c r="B57" s="154"/>
      <c r="C57" s="154"/>
      <c r="D57" s="154"/>
      <c r="E57" s="154"/>
      <c r="F57" s="283"/>
      <c r="G57" s="283"/>
      <c r="H57" s="154"/>
    </row>
    <row r="58" spans="1:8" ht="13.2" hidden="1" x14ac:dyDescent="0.25">
      <c r="H58" s="154"/>
    </row>
    <row r="59" spans="1:8" ht="13.2" hidden="1" x14ac:dyDescent="0.25">
      <c r="H59" s="154"/>
    </row>
    <row r="60" spans="1:8" ht="13.2" hidden="1" x14ac:dyDescent="0.25">
      <c r="H60" s="154"/>
    </row>
    <row r="61" spans="1:8" ht="13.2" hidden="1" x14ac:dyDescent="0.25">
      <c r="H61" s="154"/>
    </row>
    <row r="62" spans="1:8" ht="13.2" hidden="1" x14ac:dyDescent="0.25">
      <c r="H62" s="154"/>
    </row>
    <row r="63" spans="1:8" ht="13.2" hidden="1" x14ac:dyDescent="0.25">
      <c r="H63" s="154"/>
    </row>
    <row r="64" spans="1:8" ht="13.2" hidden="1" x14ac:dyDescent="0.25">
      <c r="H64" s="154"/>
    </row>
    <row r="65" spans="8:8" ht="13.2" hidden="1" x14ac:dyDescent="0.25">
      <c r="H65" s="154"/>
    </row>
    <row r="66" spans="8:8" ht="13.2" hidden="1" x14ac:dyDescent="0.25">
      <c r="H66" s="154"/>
    </row>
    <row r="67" spans="8:8" ht="13.2" hidden="1" x14ac:dyDescent="0.25">
      <c r="H67" s="154"/>
    </row>
    <row r="68" spans="8:8" ht="13.2" hidden="1" x14ac:dyDescent="0.25">
      <c r="H68" s="154"/>
    </row>
    <row r="69" spans="8:8" ht="13.2" hidden="1" x14ac:dyDescent="0.25">
      <c r="H69" s="154"/>
    </row>
    <row r="70" spans="8:8" ht="13.2" hidden="1" x14ac:dyDescent="0.25">
      <c r="H70" s="154"/>
    </row>
    <row r="71" spans="8:8" ht="13.2" hidden="1" x14ac:dyDescent="0.25">
      <c r="H71" s="154"/>
    </row>
    <row r="72" spans="8:8" ht="13.2" hidden="1" x14ac:dyDescent="0.25">
      <c r="H72" s="154"/>
    </row>
    <row r="73" spans="8:8" ht="13.2" hidden="1" x14ac:dyDescent="0.25">
      <c r="H73" s="154"/>
    </row>
    <row r="74" spans="8:8" ht="13.2" hidden="1" x14ac:dyDescent="0.25">
      <c r="H74" s="154"/>
    </row>
    <row r="75" spans="8:8" ht="13.2" hidden="1" x14ac:dyDescent="0.25">
      <c r="H75" s="154"/>
    </row>
    <row r="76" spans="8:8" ht="13.2" hidden="1" x14ac:dyDescent="0.25">
      <c r="H76" s="154"/>
    </row>
    <row r="77" spans="8:8" ht="13.2" hidden="1" x14ac:dyDescent="0.25">
      <c r="H77" s="154"/>
    </row>
    <row r="78" spans="8:8" ht="13.2" hidden="1" x14ac:dyDescent="0.25">
      <c r="H78" s="154"/>
    </row>
    <row r="79" spans="8:8" ht="13.2" hidden="1" x14ac:dyDescent="0.25">
      <c r="H79" s="154"/>
    </row>
    <row r="80" spans="8:8" ht="13.2" hidden="1" x14ac:dyDescent="0.25">
      <c r="H80" s="154"/>
    </row>
    <row r="81" spans="8:8" ht="13.2" hidden="1" x14ac:dyDescent="0.25">
      <c r="H81" s="154"/>
    </row>
    <row r="82" spans="8:8" ht="13.2" hidden="1" x14ac:dyDescent="0.25">
      <c r="H82" s="154"/>
    </row>
    <row r="83" spans="8:8" ht="13.2" hidden="1" x14ac:dyDescent="0.25">
      <c r="H83" s="154"/>
    </row>
    <row r="84" spans="8:8" ht="13.2" hidden="1" x14ac:dyDescent="0.25">
      <c r="H84" s="154"/>
    </row>
    <row r="85" spans="8:8" ht="13.2" hidden="1" x14ac:dyDescent="0.25">
      <c r="H85" s="154"/>
    </row>
    <row r="86" spans="8:8" ht="13.2" hidden="1" x14ac:dyDescent="0.25">
      <c r="H86" s="154"/>
    </row>
    <row r="87" spans="8:8" ht="13.2" hidden="1" x14ac:dyDescent="0.25">
      <c r="H87" s="154"/>
    </row>
    <row r="88" spans="8:8" ht="13.2" hidden="1" x14ac:dyDescent="0.25">
      <c r="H88" s="154"/>
    </row>
    <row r="89" spans="8:8" ht="13.2" hidden="1" x14ac:dyDescent="0.25">
      <c r="H89" s="154"/>
    </row>
    <row r="90" spans="8:8" ht="13.2" hidden="1" x14ac:dyDescent="0.25">
      <c r="H90" s="154"/>
    </row>
    <row r="91" spans="8:8" ht="13.2" hidden="1" x14ac:dyDescent="0.25">
      <c r="H91" s="154"/>
    </row>
    <row r="92" spans="8:8" ht="13.2" hidden="1" x14ac:dyDescent="0.25">
      <c r="H92" s="154"/>
    </row>
    <row r="93" spans="8:8" ht="13.2" hidden="1" x14ac:dyDescent="0.25">
      <c r="H93" s="154"/>
    </row>
    <row r="94" spans="8:8" ht="13.2" hidden="1" x14ac:dyDescent="0.25">
      <c r="H94" s="154"/>
    </row>
    <row r="95" spans="8:8" ht="13.2" hidden="1" x14ac:dyDescent="0.25">
      <c r="H95" s="154"/>
    </row>
    <row r="96" spans="8:8" ht="13.2" hidden="1" x14ac:dyDescent="0.25">
      <c r="H96" s="154"/>
    </row>
    <row r="97" spans="8:8" ht="13.2" hidden="1" x14ac:dyDescent="0.25">
      <c r="H97" s="154"/>
    </row>
    <row r="98" spans="8:8" ht="13.2" hidden="1" x14ac:dyDescent="0.25">
      <c r="H98" s="154"/>
    </row>
    <row r="99" spans="8:8" ht="13.2" hidden="1" x14ac:dyDescent="0.25">
      <c r="H99" s="154"/>
    </row>
    <row r="100" spans="8:8" ht="13.2" hidden="1" x14ac:dyDescent="0.25">
      <c r="H100" s="154"/>
    </row>
    <row r="101" spans="8:8" ht="13.2" hidden="1" x14ac:dyDescent="0.25">
      <c r="H101" s="154"/>
    </row>
    <row r="102" spans="8:8" ht="13.2" hidden="1" x14ac:dyDescent="0.25">
      <c r="H102" s="154"/>
    </row>
    <row r="103" spans="8:8" ht="13.2" hidden="1" x14ac:dyDescent="0.25">
      <c r="H103" s="154"/>
    </row>
    <row r="104" spans="8:8" ht="13.2" hidden="1" x14ac:dyDescent="0.25">
      <c r="H104" s="154"/>
    </row>
    <row r="105" spans="8:8" ht="13.2" hidden="1" x14ac:dyDescent="0.25">
      <c r="H105" s="154"/>
    </row>
    <row r="106" spans="8:8" ht="13.2" hidden="1" x14ac:dyDescent="0.25">
      <c r="H106" s="154"/>
    </row>
    <row r="107" spans="8:8" ht="13.2" hidden="1" x14ac:dyDescent="0.25">
      <c r="H107" s="154"/>
    </row>
    <row r="108" spans="8:8" ht="13.2" hidden="1" x14ac:dyDescent="0.25">
      <c r="H108" s="154"/>
    </row>
    <row r="109" spans="8:8" ht="13.2" hidden="1" x14ac:dyDescent="0.25">
      <c r="H109" s="154"/>
    </row>
    <row r="110" spans="8:8" ht="13.2" hidden="1" x14ac:dyDescent="0.25">
      <c r="H110" s="154"/>
    </row>
    <row r="111" spans="8:8" ht="13.2" hidden="1" x14ac:dyDescent="0.25">
      <c r="H111" s="154"/>
    </row>
    <row r="112" spans="8:8" ht="13.2" hidden="1" x14ac:dyDescent="0.25">
      <c r="H112" s="154"/>
    </row>
    <row r="113" spans="8:8" ht="13.2" hidden="1" x14ac:dyDescent="0.25">
      <c r="H113" s="154"/>
    </row>
    <row r="114" spans="8:8" ht="13.2" hidden="1" x14ac:dyDescent="0.25">
      <c r="H114" s="154"/>
    </row>
    <row r="115" spans="8:8" ht="13.2" hidden="1" x14ac:dyDescent="0.25">
      <c r="H115" s="154"/>
    </row>
    <row r="116" spans="8:8" ht="13.2" hidden="1" x14ac:dyDescent="0.25">
      <c r="H116" s="154"/>
    </row>
    <row r="117" spans="8:8" ht="13.2" hidden="1" x14ac:dyDescent="0.25">
      <c r="H117" s="154"/>
    </row>
    <row r="118" spans="8:8" ht="13.2" hidden="1" x14ac:dyDescent="0.25">
      <c r="H118" s="154"/>
    </row>
    <row r="119" spans="8:8" ht="13.2" hidden="1" x14ac:dyDescent="0.25">
      <c r="H119" s="154"/>
    </row>
    <row r="120" spans="8:8" ht="13.2" hidden="1" x14ac:dyDescent="0.25">
      <c r="H120" s="154"/>
    </row>
    <row r="121" spans="8:8" ht="13.2" hidden="1" x14ac:dyDescent="0.25">
      <c r="H121" s="154"/>
    </row>
    <row r="122" spans="8:8" ht="13.2" hidden="1" x14ac:dyDescent="0.25">
      <c r="H122" s="154"/>
    </row>
    <row r="123" spans="8:8" ht="13.2" hidden="1" x14ac:dyDescent="0.25">
      <c r="H123" s="154"/>
    </row>
    <row r="124" spans="8:8" ht="13.2" hidden="1" x14ac:dyDescent="0.25">
      <c r="H124" s="154"/>
    </row>
    <row r="125" spans="8:8" ht="13.2" hidden="1" x14ac:dyDescent="0.25">
      <c r="H125" s="154"/>
    </row>
    <row r="126" spans="8:8" ht="13.2" hidden="1" x14ac:dyDescent="0.25">
      <c r="H126" s="154"/>
    </row>
    <row r="127" spans="8:8" ht="13.2" hidden="1" x14ac:dyDescent="0.25">
      <c r="H127" s="154"/>
    </row>
    <row r="128" spans="8:8" ht="13.2" hidden="1" x14ac:dyDescent="0.25">
      <c r="H128" s="154"/>
    </row>
    <row r="129" spans="8:8" ht="13.2" hidden="1" x14ac:dyDescent="0.25">
      <c r="H129" s="154"/>
    </row>
    <row r="130" spans="8:8" ht="13.2" hidden="1" x14ac:dyDescent="0.25">
      <c r="H130" s="154"/>
    </row>
    <row r="131" spans="8:8" ht="13.2" hidden="1" x14ac:dyDescent="0.25">
      <c r="H131" s="154"/>
    </row>
    <row r="132" spans="8:8" ht="13.2" hidden="1" x14ac:dyDescent="0.25">
      <c r="H132" s="154"/>
    </row>
    <row r="133" spans="8:8" ht="13.2" hidden="1" x14ac:dyDescent="0.25">
      <c r="H133" s="154"/>
    </row>
    <row r="134" spans="8:8" ht="13.2" hidden="1" x14ac:dyDescent="0.25">
      <c r="H134" s="154"/>
    </row>
    <row r="135" spans="8:8" ht="13.2" hidden="1" x14ac:dyDescent="0.25">
      <c r="H135" s="154"/>
    </row>
    <row r="136" spans="8:8" ht="13.2" hidden="1" x14ac:dyDescent="0.25">
      <c r="H136" s="154"/>
    </row>
    <row r="137" spans="8:8" ht="13.2" hidden="1" x14ac:dyDescent="0.25">
      <c r="H137" s="154"/>
    </row>
    <row r="138" spans="8:8" ht="13.2" hidden="1" x14ac:dyDescent="0.25">
      <c r="H138" s="154"/>
    </row>
    <row r="139" spans="8:8" ht="13.2" hidden="1" x14ac:dyDescent="0.25">
      <c r="H139" s="154"/>
    </row>
    <row r="140" spans="8:8" ht="13.2" hidden="1" x14ac:dyDescent="0.25">
      <c r="H140" s="154"/>
    </row>
    <row r="141" spans="8:8" ht="13.2" hidden="1" x14ac:dyDescent="0.25">
      <c r="H141" s="154"/>
    </row>
    <row r="142" spans="8:8" ht="13.2" hidden="1" x14ac:dyDescent="0.25">
      <c r="H142" s="154"/>
    </row>
    <row r="143" spans="8:8" ht="13.2" hidden="1" x14ac:dyDescent="0.25">
      <c r="H143" s="154"/>
    </row>
    <row r="144" spans="8:8" ht="13.2" hidden="1" x14ac:dyDescent="0.25">
      <c r="H144" s="154"/>
    </row>
    <row r="145" spans="8:8" ht="13.2" hidden="1" x14ac:dyDescent="0.25">
      <c r="H145" s="154"/>
    </row>
    <row r="146" spans="8:8" ht="13.2" hidden="1" x14ac:dyDescent="0.25">
      <c r="H146" s="154"/>
    </row>
    <row r="147" spans="8:8" ht="13.2" hidden="1" x14ac:dyDescent="0.25">
      <c r="H147" s="154"/>
    </row>
    <row r="148" spans="8:8" ht="13.2" hidden="1" x14ac:dyDescent="0.25">
      <c r="H148" s="154"/>
    </row>
    <row r="149" spans="8:8" ht="13.2" hidden="1" x14ac:dyDescent="0.25">
      <c r="H149" s="154"/>
    </row>
    <row r="150" spans="8:8" ht="13.2" hidden="1" x14ac:dyDescent="0.25">
      <c r="H150" s="154"/>
    </row>
    <row r="151" spans="8:8" ht="13.2" hidden="1" x14ac:dyDescent="0.25">
      <c r="H151" s="154"/>
    </row>
    <row r="152" spans="8:8" ht="13.2" hidden="1" x14ac:dyDescent="0.25">
      <c r="H152" s="154"/>
    </row>
    <row r="153" spans="8:8" ht="13.2" hidden="1" x14ac:dyDescent="0.25">
      <c r="H153" s="154"/>
    </row>
    <row r="154" spans="8:8" ht="13.2" hidden="1" x14ac:dyDescent="0.25">
      <c r="H154" s="154"/>
    </row>
    <row r="155" spans="8:8" ht="13.2" hidden="1" x14ac:dyDescent="0.25">
      <c r="H155" s="154"/>
    </row>
    <row r="156" spans="8:8" ht="13.2" hidden="1" x14ac:dyDescent="0.25">
      <c r="H156" s="154"/>
    </row>
    <row r="157" spans="8:8" ht="13.2" hidden="1" x14ac:dyDescent="0.25">
      <c r="H157" s="154"/>
    </row>
    <row r="158" spans="8:8" ht="13.2" hidden="1" x14ac:dyDescent="0.25">
      <c r="H158" s="154"/>
    </row>
    <row r="159" spans="8:8" ht="13.2" hidden="1" x14ac:dyDescent="0.25">
      <c r="H159" s="154"/>
    </row>
    <row r="160" spans="8:8" ht="13.2" hidden="1" x14ac:dyDescent="0.25">
      <c r="H160" s="154"/>
    </row>
    <row r="161" spans="8:8" ht="13.2" hidden="1" x14ac:dyDescent="0.25">
      <c r="H161" s="154"/>
    </row>
    <row r="162" spans="8:8" ht="13.2" hidden="1" x14ac:dyDescent="0.25">
      <c r="H162" s="154"/>
    </row>
    <row r="163" spans="8:8" ht="13.2" hidden="1" x14ac:dyDescent="0.25">
      <c r="H163" s="154"/>
    </row>
    <row r="164" spans="8:8" ht="13.2" hidden="1" x14ac:dyDescent="0.25">
      <c r="H164" s="154"/>
    </row>
    <row r="165" spans="8:8" ht="13.2" hidden="1" x14ac:dyDescent="0.25">
      <c r="H165" s="154"/>
    </row>
    <row r="166" spans="8:8" ht="13.2" hidden="1" x14ac:dyDescent="0.25">
      <c r="H166" s="154"/>
    </row>
    <row r="167" spans="8:8" ht="13.2" hidden="1" x14ac:dyDescent="0.25">
      <c r="H167" s="154"/>
    </row>
    <row r="168" spans="8:8" ht="13.2" hidden="1" x14ac:dyDescent="0.25">
      <c r="H168" s="154"/>
    </row>
    <row r="169" spans="8:8" ht="13.2" hidden="1" x14ac:dyDescent="0.25">
      <c r="H169" s="154"/>
    </row>
    <row r="170" spans="8:8" ht="13.2" hidden="1" x14ac:dyDescent="0.25">
      <c r="H170" s="154"/>
    </row>
    <row r="171" spans="8:8" ht="13.2" hidden="1" x14ac:dyDescent="0.25">
      <c r="H171" s="154"/>
    </row>
    <row r="172" spans="8:8" ht="13.2" hidden="1" x14ac:dyDescent="0.25">
      <c r="H172" s="154"/>
    </row>
    <row r="173" spans="8:8" ht="13.2" hidden="1" x14ac:dyDescent="0.25">
      <c r="H173" s="154"/>
    </row>
    <row r="174" spans="8:8" ht="13.2" hidden="1" x14ac:dyDescent="0.25">
      <c r="H174" s="154"/>
    </row>
    <row r="175" spans="8:8" ht="13.2" hidden="1" x14ac:dyDescent="0.25">
      <c r="H175" s="154"/>
    </row>
    <row r="176" spans="8:8" ht="13.2" hidden="1" x14ac:dyDescent="0.25">
      <c r="H176" s="154"/>
    </row>
    <row r="177" spans="8:8" ht="13.2" hidden="1" x14ac:dyDescent="0.25">
      <c r="H177" s="154"/>
    </row>
    <row r="178" spans="8:8" ht="13.2" hidden="1" x14ac:dyDescent="0.25">
      <c r="H178" s="154"/>
    </row>
    <row r="179" spans="8:8" ht="13.2" hidden="1" x14ac:dyDescent="0.25">
      <c r="H179" s="154"/>
    </row>
    <row r="180" spans="8:8" ht="13.2" hidden="1" x14ac:dyDescent="0.25">
      <c r="H180" s="154"/>
    </row>
    <row r="181" spans="8:8" ht="13.2" hidden="1" x14ac:dyDescent="0.25">
      <c r="H181" s="154"/>
    </row>
    <row r="182" spans="8:8" ht="13.2" hidden="1" x14ac:dyDescent="0.25">
      <c r="H182" s="154"/>
    </row>
    <row r="183" spans="8:8" ht="13.2" hidden="1" x14ac:dyDescent="0.25">
      <c r="H183" s="154"/>
    </row>
    <row r="184" spans="8:8" ht="13.2" hidden="1" x14ac:dyDescent="0.25">
      <c r="H184" s="154"/>
    </row>
    <row r="185" spans="8:8" ht="13.2" hidden="1" x14ac:dyDescent="0.25">
      <c r="H185" s="154"/>
    </row>
    <row r="186" spans="8:8" ht="13.2" hidden="1" x14ac:dyDescent="0.25">
      <c r="H186" s="154"/>
    </row>
    <row r="187" spans="8:8" ht="13.2" hidden="1" x14ac:dyDescent="0.25">
      <c r="H187" s="154"/>
    </row>
    <row r="188" spans="8:8" ht="13.2" hidden="1" x14ac:dyDescent="0.25">
      <c r="H188" s="154"/>
    </row>
    <row r="189" spans="8:8" ht="13.2" hidden="1" x14ac:dyDescent="0.25">
      <c r="H189" s="154"/>
    </row>
    <row r="190" spans="8:8" ht="13.2" hidden="1" x14ac:dyDescent="0.25">
      <c r="H190" s="154"/>
    </row>
    <row r="191" spans="8:8" ht="13.2" hidden="1" x14ac:dyDescent="0.25">
      <c r="H191" s="154"/>
    </row>
    <row r="192" spans="8:8" ht="13.2" hidden="1" x14ac:dyDescent="0.25">
      <c r="H192" s="154"/>
    </row>
    <row r="193" spans="8:8" ht="13.2" hidden="1" x14ac:dyDescent="0.25">
      <c r="H193" s="154"/>
    </row>
    <row r="194" spans="8:8" ht="13.2" hidden="1" x14ac:dyDescent="0.25">
      <c r="H194" s="154"/>
    </row>
    <row r="195" spans="8:8" ht="13.2" hidden="1" x14ac:dyDescent="0.25">
      <c r="H195" s="154"/>
    </row>
    <row r="196" spans="8:8" ht="13.2" hidden="1" x14ac:dyDescent="0.25">
      <c r="H196" s="154"/>
    </row>
    <row r="197" spans="8:8" ht="13.2" hidden="1" x14ac:dyDescent="0.25">
      <c r="H197" s="154"/>
    </row>
    <row r="198" spans="8:8" ht="13.2" hidden="1" x14ac:dyDescent="0.25">
      <c r="H198" s="154"/>
    </row>
    <row r="199" spans="8:8" ht="13.2" hidden="1" x14ac:dyDescent="0.25">
      <c r="H199" s="154"/>
    </row>
    <row r="200" spans="8:8" ht="13.2" hidden="1" x14ac:dyDescent="0.25">
      <c r="H200" s="154"/>
    </row>
    <row r="201" spans="8:8" ht="13.2" hidden="1" x14ac:dyDescent="0.25">
      <c r="H201" s="154"/>
    </row>
    <row r="202" spans="8:8" ht="13.2" hidden="1" x14ac:dyDescent="0.25">
      <c r="H202" s="154"/>
    </row>
    <row r="203" spans="8:8" ht="13.2" hidden="1" x14ac:dyDescent="0.25">
      <c r="H203" s="154"/>
    </row>
    <row r="204" spans="8:8" ht="13.2" hidden="1" x14ac:dyDescent="0.25">
      <c r="H204" s="154"/>
    </row>
    <row r="205" spans="8:8" ht="13.2" hidden="1" x14ac:dyDescent="0.25">
      <c r="H205" s="154"/>
    </row>
    <row r="206" spans="8:8" ht="13.2" hidden="1" x14ac:dyDescent="0.25">
      <c r="H206" s="154"/>
    </row>
    <row r="207" spans="8:8" ht="13.2" hidden="1" x14ac:dyDescent="0.25">
      <c r="H207" s="154"/>
    </row>
    <row r="208" spans="8:8" ht="13.2" hidden="1" x14ac:dyDescent="0.25">
      <c r="H208" s="154"/>
    </row>
    <row r="209" spans="8:8" ht="13.2" hidden="1" x14ac:dyDescent="0.25">
      <c r="H209" s="154"/>
    </row>
    <row r="210" spans="8:8" ht="13.2" hidden="1" x14ac:dyDescent="0.25">
      <c r="H210" s="154"/>
    </row>
    <row r="211" spans="8:8" ht="13.2" hidden="1" x14ac:dyDescent="0.25">
      <c r="H211" s="154"/>
    </row>
    <row r="212" spans="8:8" ht="13.2" hidden="1" x14ac:dyDescent="0.25">
      <c r="H212" s="154"/>
    </row>
    <row r="213" spans="8:8" ht="13.2" hidden="1" x14ac:dyDescent="0.25">
      <c r="H213" s="154"/>
    </row>
    <row r="214" spans="8:8" ht="13.2" hidden="1" x14ac:dyDescent="0.25">
      <c r="H214" s="154"/>
    </row>
    <row r="215" spans="8:8" ht="13.2" hidden="1" x14ac:dyDescent="0.25">
      <c r="H215" s="154"/>
    </row>
    <row r="216" spans="8:8" ht="13.2" hidden="1" x14ac:dyDescent="0.25">
      <c r="H216" s="154"/>
    </row>
    <row r="217" spans="8:8" ht="13.2" hidden="1" x14ac:dyDescent="0.25">
      <c r="H217" s="154"/>
    </row>
    <row r="218" spans="8:8" ht="13.2" hidden="1" x14ac:dyDescent="0.25">
      <c r="H218" s="154"/>
    </row>
    <row r="219" spans="8:8" ht="13.2" hidden="1" x14ac:dyDescent="0.25">
      <c r="H219" s="154"/>
    </row>
    <row r="220" spans="8:8" ht="13.2" hidden="1" x14ac:dyDescent="0.25">
      <c r="H220" s="154"/>
    </row>
    <row r="221" spans="8:8" ht="13.2" hidden="1" x14ac:dyDescent="0.25">
      <c r="H221" s="154"/>
    </row>
    <row r="222" spans="8:8" ht="13.2" hidden="1" x14ac:dyDescent="0.25">
      <c r="H222" s="154"/>
    </row>
    <row r="223" spans="8:8" ht="13.2" hidden="1" x14ac:dyDescent="0.25">
      <c r="H223" s="154"/>
    </row>
    <row r="224" spans="8:8" ht="13.2" hidden="1" x14ac:dyDescent="0.25">
      <c r="H224" s="154"/>
    </row>
    <row r="225" spans="8:8" ht="13.2" hidden="1" x14ac:dyDescent="0.25">
      <c r="H225" s="154"/>
    </row>
    <row r="226" spans="8:8" ht="13.2" hidden="1" x14ac:dyDescent="0.25">
      <c r="H226" s="154"/>
    </row>
    <row r="227" spans="8:8" ht="13.2" hidden="1" x14ac:dyDescent="0.25">
      <c r="H227" s="154"/>
    </row>
    <row r="228" spans="8:8" ht="13.2" hidden="1" x14ac:dyDescent="0.25">
      <c r="H228" s="154"/>
    </row>
    <row r="229" spans="8:8" ht="13.2" hidden="1" x14ac:dyDescent="0.25">
      <c r="H229" s="154"/>
    </row>
    <row r="230" spans="8:8" ht="13.2" hidden="1" x14ac:dyDescent="0.25">
      <c r="H230" s="154"/>
    </row>
    <row r="231" spans="8:8" ht="13.2" hidden="1" x14ac:dyDescent="0.25">
      <c r="H231" s="154"/>
    </row>
    <row r="232" spans="8:8" ht="13.2" hidden="1" x14ac:dyDescent="0.25">
      <c r="H232" s="154"/>
    </row>
    <row r="233" spans="8:8" ht="13.2" hidden="1" x14ac:dyDescent="0.25">
      <c r="H233" s="154"/>
    </row>
    <row r="234" spans="8:8" ht="13.2" hidden="1" x14ac:dyDescent="0.25">
      <c r="H234" s="154"/>
    </row>
    <row r="235" spans="8:8" ht="13.2" hidden="1" x14ac:dyDescent="0.25">
      <c r="H235" s="154"/>
    </row>
    <row r="236" spans="8:8" ht="13.2" hidden="1" x14ac:dyDescent="0.25">
      <c r="H236" s="154"/>
    </row>
    <row r="237" spans="8:8" ht="13.2" hidden="1" x14ac:dyDescent="0.25">
      <c r="H237" s="154"/>
    </row>
    <row r="238" spans="8:8" ht="13.2" hidden="1" x14ac:dyDescent="0.25">
      <c r="H238" s="154"/>
    </row>
    <row r="239" spans="8:8" ht="13.2" hidden="1" x14ac:dyDescent="0.25">
      <c r="H239" s="154"/>
    </row>
    <row r="240" spans="8:8" ht="13.2" hidden="1" x14ac:dyDescent="0.25">
      <c r="H240" s="154"/>
    </row>
    <row r="241" spans="8:8" ht="13.2" hidden="1" x14ac:dyDescent="0.25">
      <c r="H241" s="154"/>
    </row>
    <row r="242" spans="8:8" ht="13.2" hidden="1" x14ac:dyDescent="0.25">
      <c r="H242" s="154"/>
    </row>
    <row r="243" spans="8:8" ht="13.2" hidden="1" x14ac:dyDescent="0.25">
      <c r="H243" s="154"/>
    </row>
    <row r="244" spans="8:8" ht="13.2" hidden="1" x14ac:dyDescent="0.25">
      <c r="H244" s="154"/>
    </row>
    <row r="245" spans="8:8" ht="13.2" hidden="1" x14ac:dyDescent="0.25">
      <c r="H245" s="154"/>
    </row>
    <row r="246" spans="8:8" ht="13.2" hidden="1" x14ac:dyDescent="0.25">
      <c r="H246" s="154"/>
    </row>
    <row r="247" spans="8:8" ht="13.2" hidden="1" x14ac:dyDescent="0.25">
      <c r="H247" s="154"/>
    </row>
    <row r="248" spans="8:8" ht="13.2" hidden="1" x14ac:dyDescent="0.25">
      <c r="H248" s="154"/>
    </row>
    <row r="249" spans="8:8" ht="13.2" hidden="1" x14ac:dyDescent="0.25">
      <c r="H249" s="154"/>
    </row>
    <row r="250" spans="8:8" ht="13.2" hidden="1" x14ac:dyDescent="0.25">
      <c r="H250" s="154"/>
    </row>
    <row r="251" spans="8:8" ht="13.2" hidden="1" x14ac:dyDescent="0.25">
      <c r="H251" s="154"/>
    </row>
    <row r="252" spans="8:8" ht="13.2" hidden="1" x14ac:dyDescent="0.25">
      <c r="H252" s="154"/>
    </row>
    <row r="253" spans="8:8" ht="13.2" hidden="1" x14ac:dyDescent="0.25">
      <c r="H253" s="154"/>
    </row>
    <row r="254" spans="8:8" ht="13.2" hidden="1" x14ac:dyDescent="0.25">
      <c r="H254" s="154"/>
    </row>
    <row r="255" spans="8:8" ht="13.2" hidden="1" x14ac:dyDescent="0.25">
      <c r="H255" s="154"/>
    </row>
    <row r="256" spans="8:8" ht="13.2" hidden="1" x14ac:dyDescent="0.25">
      <c r="H256" s="154"/>
    </row>
    <row r="257" spans="8:8" ht="13.2" hidden="1" x14ac:dyDescent="0.25">
      <c r="H257" s="154"/>
    </row>
    <row r="258" spans="8:8" ht="13.2" hidden="1" x14ac:dyDescent="0.25">
      <c r="H258" s="154"/>
    </row>
    <row r="259" spans="8:8" ht="13.2" hidden="1" x14ac:dyDescent="0.25">
      <c r="H259" s="154"/>
    </row>
    <row r="260" spans="8:8" ht="13.2" hidden="1" x14ac:dyDescent="0.25">
      <c r="H260" s="154"/>
    </row>
    <row r="261" spans="8:8" ht="13.2" hidden="1" x14ac:dyDescent="0.25">
      <c r="H261" s="154"/>
    </row>
    <row r="262" spans="8:8" ht="13.2" hidden="1" x14ac:dyDescent="0.25">
      <c r="H262" s="154"/>
    </row>
    <row r="263" spans="8:8" ht="13.2" hidden="1" x14ac:dyDescent="0.25">
      <c r="H263" s="154"/>
    </row>
    <row r="264" spans="8:8" ht="13.2" hidden="1" x14ac:dyDescent="0.25">
      <c r="H264" s="154"/>
    </row>
    <row r="265" spans="8:8" ht="13.2" hidden="1" x14ac:dyDescent="0.25">
      <c r="H265" s="154"/>
    </row>
    <row r="266" spans="8:8" ht="13.2" hidden="1" x14ac:dyDescent="0.25">
      <c r="H266" s="154"/>
    </row>
    <row r="267" spans="8:8" ht="13.2" hidden="1" x14ac:dyDescent="0.25">
      <c r="H267" s="154"/>
    </row>
    <row r="268" spans="8:8" ht="13.2" hidden="1" x14ac:dyDescent="0.25">
      <c r="H268" s="154"/>
    </row>
    <row r="269" spans="8:8" ht="13.2" hidden="1" x14ac:dyDescent="0.25">
      <c r="H269" s="154"/>
    </row>
    <row r="270" spans="8:8" ht="13.2" hidden="1" x14ac:dyDescent="0.25">
      <c r="H270" s="154"/>
    </row>
    <row r="271" spans="8:8" ht="13.2" hidden="1" x14ac:dyDescent="0.25">
      <c r="H271" s="154"/>
    </row>
    <row r="272" spans="8:8" ht="13.2" hidden="1" x14ac:dyDescent="0.25">
      <c r="H272" s="154"/>
    </row>
    <row r="273" spans="8:8" ht="13.2" hidden="1" x14ac:dyDescent="0.25">
      <c r="H273" s="154"/>
    </row>
    <row r="274" spans="8:8" ht="13.2" hidden="1" x14ac:dyDescent="0.25">
      <c r="H274" s="154"/>
    </row>
    <row r="275" spans="8:8" ht="13.2" hidden="1" x14ac:dyDescent="0.25">
      <c r="H275" s="154"/>
    </row>
    <row r="276" spans="8:8" ht="13.2" hidden="1" x14ac:dyDescent="0.25">
      <c r="H276" s="154"/>
    </row>
    <row r="277" spans="8:8" ht="13.2" hidden="1" x14ac:dyDescent="0.25">
      <c r="H277" s="154"/>
    </row>
    <row r="278" spans="8:8" ht="13.2" hidden="1" x14ac:dyDescent="0.25">
      <c r="H278" s="154"/>
    </row>
    <row r="279" spans="8:8" ht="13.2" hidden="1" x14ac:dyDescent="0.25">
      <c r="H279" s="154"/>
    </row>
    <row r="280" spans="8:8" ht="13.2" hidden="1" x14ac:dyDescent="0.25">
      <c r="H280" s="154"/>
    </row>
    <row r="281" spans="8:8" ht="13.2" hidden="1" x14ac:dyDescent="0.25">
      <c r="H281" s="154"/>
    </row>
    <row r="282" spans="8:8" ht="13.2" hidden="1" x14ac:dyDescent="0.25">
      <c r="H282" s="154"/>
    </row>
    <row r="283" spans="8:8" ht="13.2" hidden="1" x14ac:dyDescent="0.25">
      <c r="H283" s="154"/>
    </row>
    <row r="284" spans="8:8" ht="13.2" hidden="1" x14ac:dyDescent="0.25">
      <c r="H284" s="154"/>
    </row>
    <row r="285" spans="8:8" ht="13.2" hidden="1" x14ac:dyDescent="0.25">
      <c r="H285" s="154"/>
    </row>
    <row r="286" spans="8:8" ht="13.2" hidden="1" x14ac:dyDescent="0.25">
      <c r="H286" s="154"/>
    </row>
    <row r="287" spans="8:8" ht="13.2" hidden="1" x14ac:dyDescent="0.25">
      <c r="H287" s="154"/>
    </row>
    <row r="288" spans="8:8" ht="13.2" hidden="1" x14ac:dyDescent="0.25">
      <c r="H288" s="154"/>
    </row>
    <row r="289" spans="8:8" ht="13.2" hidden="1" x14ac:dyDescent="0.25">
      <c r="H289" s="154"/>
    </row>
    <row r="290" spans="8:8" ht="13.2" hidden="1" x14ac:dyDescent="0.25">
      <c r="H290" s="154"/>
    </row>
    <row r="291" spans="8:8" ht="13.2" hidden="1" x14ac:dyDescent="0.25">
      <c r="H291" s="154"/>
    </row>
    <row r="292" spans="8:8" ht="13.2" hidden="1" x14ac:dyDescent="0.25">
      <c r="H292" s="154"/>
    </row>
    <row r="293" spans="8:8" ht="13.2" hidden="1" x14ac:dyDescent="0.25">
      <c r="H293" s="154"/>
    </row>
    <row r="294" spans="8:8" ht="13.2" hidden="1" x14ac:dyDescent="0.25">
      <c r="H294" s="154"/>
    </row>
    <row r="295" spans="8:8" ht="13.2" hidden="1" x14ac:dyDescent="0.25">
      <c r="H295" s="154"/>
    </row>
    <row r="296" spans="8:8" ht="13.2" hidden="1" x14ac:dyDescent="0.25">
      <c r="H296" s="154"/>
    </row>
    <row r="297" spans="8:8" ht="13.2" hidden="1" x14ac:dyDescent="0.25">
      <c r="H297" s="154"/>
    </row>
    <row r="298" spans="8:8" ht="13.2" hidden="1" x14ac:dyDescent="0.25">
      <c r="H298" s="154"/>
    </row>
    <row r="299" spans="8:8" ht="13.2" hidden="1" x14ac:dyDescent="0.25">
      <c r="H299" s="154"/>
    </row>
    <row r="300" spans="8:8" ht="13.2" hidden="1" x14ac:dyDescent="0.25">
      <c r="H300" s="154"/>
    </row>
    <row r="301" spans="8:8" ht="13.2" hidden="1" x14ac:dyDescent="0.25">
      <c r="H301" s="154"/>
    </row>
    <row r="302" spans="8:8" ht="13.2" hidden="1" x14ac:dyDescent="0.25">
      <c r="H302" s="154"/>
    </row>
    <row r="303" spans="8:8" ht="13.2" hidden="1" x14ac:dyDescent="0.25">
      <c r="H303" s="154"/>
    </row>
    <row r="304" spans="8:8" ht="13.2" hidden="1" x14ac:dyDescent="0.25">
      <c r="H304" s="154"/>
    </row>
    <row r="305" spans="8:8" ht="13.2" hidden="1" x14ac:dyDescent="0.25">
      <c r="H305" s="154"/>
    </row>
    <row r="306" spans="8:8" ht="13.2" hidden="1" x14ac:dyDescent="0.25">
      <c r="H306" s="154"/>
    </row>
    <row r="307" spans="8:8" ht="13.2" hidden="1" x14ac:dyDescent="0.25">
      <c r="H307" s="154"/>
    </row>
    <row r="308" spans="8:8" ht="13.2" hidden="1" x14ac:dyDescent="0.25">
      <c r="H308" s="154"/>
    </row>
    <row r="309" spans="8:8" ht="13.2" hidden="1" x14ac:dyDescent="0.25">
      <c r="H309" s="154"/>
    </row>
    <row r="310" spans="8:8" ht="13.2" hidden="1" x14ac:dyDescent="0.25">
      <c r="H310" s="154"/>
    </row>
    <row r="311" spans="8:8" ht="13.2" hidden="1" x14ac:dyDescent="0.25">
      <c r="H311" s="154"/>
    </row>
    <row r="312" spans="8:8" ht="13.2" hidden="1" x14ac:dyDescent="0.25">
      <c r="H312" s="154"/>
    </row>
    <row r="313" spans="8:8" ht="13.2" hidden="1" x14ac:dyDescent="0.25">
      <c r="H313" s="154"/>
    </row>
    <row r="314" spans="8:8" ht="13.2" hidden="1" x14ac:dyDescent="0.25">
      <c r="H314" s="154"/>
    </row>
    <row r="315" spans="8:8" ht="13.2" hidden="1" x14ac:dyDescent="0.25">
      <c r="H315" s="154"/>
    </row>
    <row r="316" spans="8:8" ht="13.2" hidden="1" x14ac:dyDescent="0.25">
      <c r="H316" s="154"/>
    </row>
    <row r="317" spans="8:8" ht="13.2" hidden="1" x14ac:dyDescent="0.25">
      <c r="H317" s="154"/>
    </row>
    <row r="318" spans="8:8" ht="13.2" hidden="1" x14ac:dyDescent="0.25">
      <c r="H318" s="154"/>
    </row>
    <row r="319" spans="8:8" ht="13.2" hidden="1" x14ac:dyDescent="0.25">
      <c r="H319" s="154"/>
    </row>
    <row r="320" spans="8:8" ht="13.2" hidden="1" x14ac:dyDescent="0.25">
      <c r="H320" s="154"/>
    </row>
    <row r="321" spans="8:8" ht="13.2" hidden="1" x14ac:dyDescent="0.25">
      <c r="H321" s="154"/>
    </row>
    <row r="322" spans="8:8" ht="13.2" hidden="1" x14ac:dyDescent="0.25">
      <c r="H322" s="154"/>
    </row>
    <row r="323" spans="8:8" ht="13.2" hidden="1" x14ac:dyDescent="0.25">
      <c r="H323" s="154"/>
    </row>
    <row r="324" spans="8:8" ht="13.2" hidden="1" x14ac:dyDescent="0.25">
      <c r="H324" s="154"/>
    </row>
    <row r="325" spans="8:8" ht="13.2" hidden="1" x14ac:dyDescent="0.25">
      <c r="H325" s="154"/>
    </row>
    <row r="326" spans="8:8" ht="13.2" hidden="1" x14ac:dyDescent="0.25">
      <c r="H326" s="154"/>
    </row>
    <row r="327" spans="8:8" ht="13.2" hidden="1" x14ac:dyDescent="0.25">
      <c r="H327" s="154"/>
    </row>
    <row r="328" spans="8:8" ht="13.2" hidden="1" x14ac:dyDescent="0.25">
      <c r="H328" s="154"/>
    </row>
    <row r="329" spans="8:8" ht="13.2" hidden="1" x14ac:dyDescent="0.25">
      <c r="H329" s="154"/>
    </row>
    <row r="330" spans="8:8" ht="13.2" hidden="1" x14ac:dyDescent="0.25">
      <c r="H330" s="154"/>
    </row>
    <row r="331" spans="8:8" ht="13.2" hidden="1" x14ac:dyDescent="0.25">
      <c r="H331" s="154"/>
    </row>
    <row r="332" spans="8:8" ht="13.2" hidden="1" x14ac:dyDescent="0.25">
      <c r="H332" s="154"/>
    </row>
    <row r="333" spans="8:8" ht="13.2" hidden="1" x14ac:dyDescent="0.25">
      <c r="H333" s="154"/>
    </row>
    <row r="334" spans="8:8" ht="13.2" hidden="1" x14ac:dyDescent="0.25">
      <c r="H334" s="154"/>
    </row>
    <row r="335" spans="8:8" ht="13.2" hidden="1" x14ac:dyDescent="0.25">
      <c r="H335" s="154"/>
    </row>
    <row r="336" spans="8:8" ht="13.2" hidden="1" x14ac:dyDescent="0.25">
      <c r="H336" s="154"/>
    </row>
    <row r="337" spans="8:8" ht="13.2" hidden="1" x14ac:dyDescent="0.25">
      <c r="H337" s="154"/>
    </row>
    <row r="338" spans="8:8" ht="13.2" hidden="1" x14ac:dyDescent="0.25">
      <c r="H338" s="154"/>
    </row>
    <row r="339" spans="8:8" ht="13.2" hidden="1" x14ac:dyDescent="0.25">
      <c r="H339" s="154"/>
    </row>
    <row r="340" spans="8:8" ht="13.2" hidden="1" x14ac:dyDescent="0.25">
      <c r="H340" s="154"/>
    </row>
    <row r="341" spans="8:8" ht="13.2" hidden="1" x14ac:dyDescent="0.25">
      <c r="H341" s="154"/>
    </row>
    <row r="342" spans="8:8" ht="13.2" hidden="1" x14ac:dyDescent="0.25">
      <c r="H342" s="154"/>
    </row>
    <row r="343" spans="8:8" ht="13.2" hidden="1" x14ac:dyDescent="0.25">
      <c r="H343" s="154"/>
    </row>
    <row r="344" spans="8:8" ht="13.2" hidden="1" x14ac:dyDescent="0.25">
      <c r="H344" s="154"/>
    </row>
    <row r="345" spans="8:8" ht="13.2" hidden="1" x14ac:dyDescent="0.25">
      <c r="H345" s="154"/>
    </row>
    <row r="346" spans="8:8" ht="13.2" hidden="1" x14ac:dyDescent="0.25">
      <c r="H346" s="154"/>
    </row>
    <row r="347" spans="8:8" ht="13.2" hidden="1" x14ac:dyDescent="0.25">
      <c r="H347" s="154"/>
    </row>
    <row r="348" spans="8:8" ht="13.2" hidden="1" x14ac:dyDescent="0.25">
      <c r="H348" s="154"/>
    </row>
    <row r="349" spans="8:8" ht="13.2" hidden="1" x14ac:dyDescent="0.25">
      <c r="H349" s="154"/>
    </row>
    <row r="350" spans="8:8" ht="13.2" hidden="1" x14ac:dyDescent="0.25">
      <c r="H350" s="154"/>
    </row>
    <row r="351" spans="8:8" ht="13.2" hidden="1" x14ac:dyDescent="0.25">
      <c r="H351" s="154"/>
    </row>
    <row r="352" spans="8:8" ht="13.2" hidden="1" x14ac:dyDescent="0.25">
      <c r="H352" s="154"/>
    </row>
    <row r="353" spans="8:8" ht="13.2" hidden="1" x14ac:dyDescent="0.25">
      <c r="H353" s="154"/>
    </row>
    <row r="354" spans="8:8" ht="13.2" hidden="1" x14ac:dyDescent="0.25">
      <c r="H354" s="154"/>
    </row>
    <row r="355" spans="8:8" ht="13.2" hidden="1" x14ac:dyDescent="0.25">
      <c r="H355" s="154"/>
    </row>
    <row r="356" spans="8:8" ht="13.2" hidden="1" x14ac:dyDescent="0.25">
      <c r="H356" s="154"/>
    </row>
    <row r="357" spans="8:8" ht="13.2" hidden="1" x14ac:dyDescent="0.25">
      <c r="H357" s="154"/>
    </row>
    <row r="358" spans="8:8" ht="13.2" hidden="1" x14ac:dyDescent="0.25">
      <c r="H358" s="154"/>
    </row>
    <row r="359" spans="8:8" ht="13.2" hidden="1" x14ac:dyDescent="0.25">
      <c r="H359" s="154"/>
    </row>
    <row r="360" spans="8:8" ht="13.2" hidden="1" x14ac:dyDescent="0.25">
      <c r="H360" s="154"/>
    </row>
    <row r="361" spans="8:8" ht="13.2" hidden="1" x14ac:dyDescent="0.25">
      <c r="H361" s="154"/>
    </row>
    <row r="362" spans="8:8" ht="13.2" hidden="1" x14ac:dyDescent="0.25">
      <c r="H362" s="154"/>
    </row>
    <row r="363" spans="8:8" ht="13.2" hidden="1" x14ac:dyDescent="0.25">
      <c r="H363" s="154"/>
    </row>
    <row r="364" spans="8:8" ht="13.2" hidden="1" x14ac:dyDescent="0.25">
      <c r="H364" s="154"/>
    </row>
    <row r="365" spans="8:8" ht="13.2" hidden="1" x14ac:dyDescent="0.25">
      <c r="H365" s="154"/>
    </row>
    <row r="366" spans="8:8" ht="13.2" hidden="1" x14ac:dyDescent="0.25">
      <c r="H366" s="154"/>
    </row>
    <row r="367" spans="8:8" ht="13.2" hidden="1" x14ac:dyDescent="0.25">
      <c r="H367" s="154"/>
    </row>
    <row r="368" spans="8:8" ht="13.2" hidden="1" x14ac:dyDescent="0.25">
      <c r="H368" s="154"/>
    </row>
    <row r="369" spans="8:8" ht="13.2" hidden="1" x14ac:dyDescent="0.25">
      <c r="H369" s="154"/>
    </row>
    <row r="370" spans="8:8" ht="13.2" hidden="1" x14ac:dyDescent="0.25">
      <c r="H370" s="154"/>
    </row>
    <row r="371" spans="8:8" ht="13.2" hidden="1" x14ac:dyDescent="0.25">
      <c r="H371" s="154"/>
    </row>
    <row r="372" spans="8:8" ht="13.2" hidden="1" x14ac:dyDescent="0.25">
      <c r="H372" s="154"/>
    </row>
    <row r="373" spans="8:8" ht="13.2" hidden="1" x14ac:dyDescent="0.25">
      <c r="H373" s="154"/>
    </row>
    <row r="374" spans="8:8" ht="13.2" hidden="1" x14ac:dyDescent="0.25">
      <c r="H374" s="154"/>
    </row>
    <row r="375" spans="8:8" ht="13.2" hidden="1" x14ac:dyDescent="0.25">
      <c r="H375" s="154"/>
    </row>
    <row r="376" spans="8:8" ht="13.2" hidden="1" x14ac:dyDescent="0.25">
      <c r="H376" s="154"/>
    </row>
    <row r="377" spans="8:8" ht="13.2" hidden="1" x14ac:dyDescent="0.25">
      <c r="H377" s="154"/>
    </row>
    <row r="378" spans="8:8" ht="13.2" hidden="1" x14ac:dyDescent="0.25">
      <c r="H378" s="154"/>
    </row>
    <row r="379" spans="8:8" ht="13.2" hidden="1" x14ac:dyDescent="0.25">
      <c r="H379" s="154"/>
    </row>
    <row r="380" spans="8:8" ht="13.2" hidden="1" x14ac:dyDescent="0.25">
      <c r="H380" s="154"/>
    </row>
    <row r="381" spans="8:8" ht="13.2" hidden="1" x14ac:dyDescent="0.25">
      <c r="H381" s="154"/>
    </row>
    <row r="382" spans="8:8" ht="13.2" hidden="1" x14ac:dyDescent="0.25">
      <c r="H382" s="154"/>
    </row>
    <row r="383" spans="8:8" ht="13.2" hidden="1" x14ac:dyDescent="0.25">
      <c r="H383" s="154"/>
    </row>
    <row r="384" spans="8:8" ht="13.2" hidden="1" x14ac:dyDescent="0.25">
      <c r="H384" s="154"/>
    </row>
    <row r="385" spans="8:8" ht="13.2" hidden="1" x14ac:dyDescent="0.25">
      <c r="H385" s="154"/>
    </row>
    <row r="386" spans="8:8" ht="13.2" hidden="1" x14ac:dyDescent="0.25">
      <c r="H386" s="154"/>
    </row>
    <row r="387" spans="8:8" ht="13.2" hidden="1" x14ac:dyDescent="0.25">
      <c r="H387" s="154"/>
    </row>
    <row r="388" spans="8:8" ht="13.2" hidden="1" x14ac:dyDescent="0.25">
      <c r="H388" s="154"/>
    </row>
    <row r="389" spans="8:8" ht="13.2" hidden="1" x14ac:dyDescent="0.25">
      <c r="H389" s="154"/>
    </row>
    <row r="390" spans="8:8" ht="13.2" hidden="1" x14ac:dyDescent="0.25">
      <c r="H390" s="154"/>
    </row>
    <row r="391" spans="8:8" ht="13.2" hidden="1" x14ac:dyDescent="0.25">
      <c r="H391" s="154"/>
    </row>
    <row r="392" spans="8:8" ht="13.2" hidden="1" x14ac:dyDescent="0.25">
      <c r="H392" s="154"/>
    </row>
    <row r="393" spans="8:8" ht="13.2" hidden="1" x14ac:dyDescent="0.25">
      <c r="H393" s="154"/>
    </row>
    <row r="394" spans="8:8" ht="13.2" hidden="1" x14ac:dyDescent="0.25">
      <c r="H394" s="154"/>
    </row>
    <row r="395" spans="8:8" ht="13.2" hidden="1" x14ac:dyDescent="0.25">
      <c r="H395" s="154"/>
    </row>
    <row r="396" spans="8:8" ht="13.2" hidden="1" x14ac:dyDescent="0.25">
      <c r="H396" s="154"/>
    </row>
    <row r="397" spans="8:8" ht="13.2" hidden="1" x14ac:dyDescent="0.25">
      <c r="H397" s="154"/>
    </row>
    <row r="398" spans="8:8" ht="13.2" hidden="1" x14ac:dyDescent="0.25">
      <c r="H398" s="154"/>
    </row>
    <row r="399" spans="8:8" ht="13.2" hidden="1" x14ac:dyDescent="0.25">
      <c r="H399" s="154"/>
    </row>
    <row r="400" spans="8:8" ht="13.2" hidden="1" x14ac:dyDescent="0.25">
      <c r="H400" s="154"/>
    </row>
    <row r="401" spans="8:8" ht="13.2" hidden="1" x14ac:dyDescent="0.25">
      <c r="H401" s="154"/>
    </row>
    <row r="402" spans="8:8" ht="13.2" hidden="1" x14ac:dyDescent="0.25">
      <c r="H402" s="154"/>
    </row>
    <row r="403" spans="8:8" ht="13.2" hidden="1" x14ac:dyDescent="0.25">
      <c r="H403" s="154"/>
    </row>
    <row r="404" spans="8:8" ht="13.2" hidden="1" x14ac:dyDescent="0.25">
      <c r="H404" s="154"/>
    </row>
    <row r="405" spans="8:8" ht="13.2" hidden="1" x14ac:dyDescent="0.25">
      <c r="H405" s="154"/>
    </row>
    <row r="406" spans="8:8" ht="13.2" hidden="1" x14ac:dyDescent="0.25">
      <c r="H406" s="154"/>
    </row>
    <row r="407" spans="8:8" ht="13.2" hidden="1" x14ac:dyDescent="0.25">
      <c r="H407" s="154"/>
    </row>
    <row r="408" spans="8:8" ht="13.2" hidden="1" x14ac:dyDescent="0.25">
      <c r="H408" s="154"/>
    </row>
    <row r="409" spans="8:8" ht="13.2" hidden="1" x14ac:dyDescent="0.25">
      <c r="H409" s="154"/>
    </row>
    <row r="410" spans="8:8" ht="13.2" hidden="1" x14ac:dyDescent="0.25">
      <c r="H410" s="154"/>
    </row>
    <row r="411" spans="8:8" ht="13.2" hidden="1" x14ac:dyDescent="0.25">
      <c r="H411" s="154"/>
    </row>
    <row r="412" spans="8:8" ht="13.2" hidden="1" x14ac:dyDescent="0.25">
      <c r="H412" s="154"/>
    </row>
    <row r="413" spans="8:8" ht="13.2" hidden="1" x14ac:dyDescent="0.25">
      <c r="H413" s="154"/>
    </row>
    <row r="414" spans="8:8" ht="13.2" hidden="1" x14ac:dyDescent="0.25">
      <c r="H414" s="154"/>
    </row>
    <row r="415" spans="8:8" ht="13.2" hidden="1" x14ac:dyDescent="0.25">
      <c r="H415" s="154"/>
    </row>
    <row r="416" spans="8:8" ht="13.2" hidden="1" x14ac:dyDescent="0.25">
      <c r="H416" s="154"/>
    </row>
    <row r="417" spans="8:8" ht="13.2" hidden="1" x14ac:dyDescent="0.25">
      <c r="H417" s="154"/>
    </row>
    <row r="418" spans="8:8" ht="13.2" hidden="1" x14ac:dyDescent="0.25">
      <c r="H418" s="154"/>
    </row>
    <row r="419" spans="8:8" ht="13.2" hidden="1" x14ac:dyDescent="0.25">
      <c r="H419" s="154"/>
    </row>
    <row r="420" spans="8:8" ht="13.2" hidden="1" x14ac:dyDescent="0.25">
      <c r="H420" s="154"/>
    </row>
    <row r="421" spans="8:8" ht="13.2" hidden="1" x14ac:dyDescent="0.25">
      <c r="H421" s="154"/>
    </row>
    <row r="422" spans="8:8" ht="13.2" hidden="1" x14ac:dyDescent="0.25">
      <c r="H422" s="154"/>
    </row>
    <row r="423" spans="8:8" ht="13.2" hidden="1" x14ac:dyDescent="0.25">
      <c r="H423" s="154"/>
    </row>
    <row r="424" spans="8:8" ht="13.2" hidden="1" x14ac:dyDescent="0.25">
      <c r="H424" s="154"/>
    </row>
    <row r="425" spans="8:8" ht="13.2" hidden="1" x14ac:dyDescent="0.25">
      <c r="H425" s="154"/>
    </row>
    <row r="426" spans="8:8" ht="13.2" hidden="1" x14ac:dyDescent="0.25">
      <c r="H426" s="154"/>
    </row>
    <row r="427" spans="8:8" ht="13.2" hidden="1" x14ac:dyDescent="0.25">
      <c r="H427" s="154"/>
    </row>
    <row r="428" spans="8:8" ht="13.2" hidden="1" x14ac:dyDescent="0.25">
      <c r="H428" s="154"/>
    </row>
    <row r="429" spans="8:8" ht="13.2" hidden="1" x14ac:dyDescent="0.25">
      <c r="H429" s="154"/>
    </row>
    <row r="430" spans="8:8" ht="13.2" hidden="1" x14ac:dyDescent="0.25">
      <c r="H430" s="154"/>
    </row>
    <row r="431" spans="8:8" ht="13.2" hidden="1" x14ac:dyDescent="0.25">
      <c r="H431" s="154"/>
    </row>
    <row r="432" spans="8:8" ht="13.2" hidden="1" x14ac:dyDescent="0.25">
      <c r="H432" s="154"/>
    </row>
    <row r="433" spans="8:8" ht="13.2" hidden="1" x14ac:dyDescent="0.25">
      <c r="H433" s="154"/>
    </row>
    <row r="434" spans="8:8" ht="13.2" hidden="1" x14ac:dyDescent="0.25">
      <c r="H434" s="154"/>
    </row>
    <row r="435" spans="8:8" ht="13.2" hidden="1" x14ac:dyDescent="0.25">
      <c r="H435" s="154"/>
    </row>
    <row r="436" spans="8:8" ht="13.2" hidden="1" x14ac:dyDescent="0.25">
      <c r="H436" s="154"/>
    </row>
    <row r="437" spans="8:8" ht="13.2" hidden="1" x14ac:dyDescent="0.25">
      <c r="H437" s="154"/>
    </row>
    <row r="438" spans="8:8" ht="13.2" hidden="1" x14ac:dyDescent="0.25">
      <c r="H438" s="154"/>
    </row>
    <row r="439" spans="8:8" ht="13.2" hidden="1" x14ac:dyDescent="0.25">
      <c r="H439" s="154"/>
    </row>
    <row r="440" spans="8:8" ht="13.2" hidden="1" x14ac:dyDescent="0.25">
      <c r="H440" s="154"/>
    </row>
    <row r="441" spans="8:8" ht="13.2" hidden="1" x14ac:dyDescent="0.25">
      <c r="H441" s="154"/>
    </row>
    <row r="442" spans="8:8" ht="13.2" hidden="1" x14ac:dyDescent="0.25">
      <c r="H442" s="154"/>
    </row>
    <row r="443" spans="8:8" ht="13.2" hidden="1" x14ac:dyDescent="0.25">
      <c r="H443" s="154"/>
    </row>
    <row r="444" spans="8:8" ht="13.2" hidden="1" x14ac:dyDescent="0.25">
      <c r="H444" s="154"/>
    </row>
    <row r="445" spans="8:8" ht="13.2" hidden="1" x14ac:dyDescent="0.25">
      <c r="H445" s="154"/>
    </row>
    <row r="446" spans="8:8" ht="13.2" hidden="1" x14ac:dyDescent="0.25">
      <c r="H446" s="154"/>
    </row>
    <row r="447" spans="8:8" ht="13.2" hidden="1" x14ac:dyDescent="0.25">
      <c r="H447" s="154"/>
    </row>
    <row r="448" spans="8:8" ht="13.2" hidden="1" x14ac:dyDescent="0.25">
      <c r="H448" s="154"/>
    </row>
    <row r="449" spans="8:8" ht="13.2" hidden="1" x14ac:dyDescent="0.25">
      <c r="H449" s="154"/>
    </row>
    <row r="450" spans="8:8" ht="13.2" hidden="1" x14ac:dyDescent="0.25">
      <c r="H450" s="154"/>
    </row>
    <row r="451" spans="8:8" ht="13.2" hidden="1" x14ac:dyDescent="0.25">
      <c r="H451" s="154"/>
    </row>
    <row r="452" spans="8:8" ht="13.2" hidden="1" x14ac:dyDescent="0.25">
      <c r="H452" s="154"/>
    </row>
    <row r="453" spans="8:8" ht="13.2" hidden="1" x14ac:dyDescent="0.25">
      <c r="H453" s="154"/>
    </row>
    <row r="454" spans="8:8" ht="13.2" hidden="1" x14ac:dyDescent="0.25">
      <c r="H454" s="154"/>
    </row>
    <row r="455" spans="8:8" ht="13.2" hidden="1" x14ac:dyDescent="0.25">
      <c r="H455" s="154"/>
    </row>
    <row r="456" spans="8:8" ht="13.2" hidden="1" x14ac:dyDescent="0.25">
      <c r="H456" s="154"/>
    </row>
    <row r="457" spans="8:8" ht="13.2" hidden="1" x14ac:dyDescent="0.25">
      <c r="H457" s="154"/>
    </row>
    <row r="458" spans="8:8" ht="13.2" hidden="1" x14ac:dyDescent="0.25">
      <c r="H458" s="154"/>
    </row>
    <row r="459" spans="8:8" ht="13.2" hidden="1" x14ac:dyDescent="0.25">
      <c r="H459" s="154"/>
    </row>
    <row r="460" spans="8:8" ht="13.2" hidden="1" x14ac:dyDescent="0.25">
      <c r="H460" s="154"/>
    </row>
    <row r="461" spans="8:8" ht="13.2" hidden="1" x14ac:dyDescent="0.25">
      <c r="H461" s="154"/>
    </row>
    <row r="462" spans="8:8" ht="13.2" hidden="1" x14ac:dyDescent="0.25">
      <c r="H462" s="154"/>
    </row>
    <row r="463" spans="8:8" ht="13.2" hidden="1" x14ac:dyDescent="0.25">
      <c r="H463" s="154"/>
    </row>
    <row r="464" spans="8:8" ht="13.2" hidden="1" x14ac:dyDescent="0.25">
      <c r="H464" s="154"/>
    </row>
    <row r="465" spans="8:8" ht="13.2" hidden="1" x14ac:dyDescent="0.25">
      <c r="H465" s="154"/>
    </row>
    <row r="466" spans="8:8" ht="13.2" hidden="1" x14ac:dyDescent="0.25">
      <c r="H466" s="154"/>
    </row>
    <row r="467" spans="8:8" ht="13.2" hidden="1" x14ac:dyDescent="0.25">
      <c r="H467" s="154"/>
    </row>
    <row r="468" spans="8:8" ht="13.2" hidden="1" x14ac:dyDescent="0.25">
      <c r="H468" s="154"/>
    </row>
    <row r="469" spans="8:8" ht="13.2" hidden="1" x14ac:dyDescent="0.25">
      <c r="H469" s="154"/>
    </row>
    <row r="470" spans="8:8" ht="13.2" hidden="1" x14ac:dyDescent="0.25">
      <c r="H470" s="154"/>
    </row>
    <row r="471" spans="8:8" ht="13.2" hidden="1" x14ac:dyDescent="0.25">
      <c r="H471" s="154"/>
    </row>
    <row r="472" spans="8:8" ht="13.2" hidden="1" x14ac:dyDescent="0.25">
      <c r="H472" s="154"/>
    </row>
    <row r="473" spans="8:8" ht="13.2" hidden="1" x14ac:dyDescent="0.25">
      <c r="H473" s="154"/>
    </row>
    <row r="474" spans="8:8" ht="13.2" hidden="1" x14ac:dyDescent="0.25">
      <c r="H474" s="154"/>
    </row>
    <row r="475" spans="8:8" ht="13.2" hidden="1" x14ac:dyDescent="0.25">
      <c r="H475" s="154"/>
    </row>
    <row r="476" spans="8:8" ht="13.2" hidden="1" x14ac:dyDescent="0.25">
      <c r="H476" s="154"/>
    </row>
    <row r="477" spans="8:8" ht="13.2" hidden="1" x14ac:dyDescent="0.25">
      <c r="H477" s="154"/>
    </row>
    <row r="478" spans="8:8" ht="13.2" hidden="1" x14ac:dyDescent="0.25">
      <c r="H478" s="154"/>
    </row>
    <row r="479" spans="8:8" ht="13.2" hidden="1" x14ac:dyDescent="0.25">
      <c r="H479" s="154"/>
    </row>
    <row r="480" spans="8:8" ht="13.2" hidden="1" x14ac:dyDescent="0.25">
      <c r="H480" s="154"/>
    </row>
    <row r="481" spans="8:8" ht="13.2" hidden="1" x14ac:dyDescent="0.25">
      <c r="H481" s="154"/>
    </row>
    <row r="482" spans="8:8" ht="13.2" hidden="1" x14ac:dyDescent="0.25">
      <c r="H482" s="154"/>
    </row>
    <row r="483" spans="8:8" ht="13.2" hidden="1" x14ac:dyDescent="0.25">
      <c r="H483" s="154"/>
    </row>
    <row r="484" spans="8:8" ht="13.2" hidden="1" x14ac:dyDescent="0.25">
      <c r="H484" s="154"/>
    </row>
    <row r="485" spans="8:8" ht="13.2" hidden="1" x14ac:dyDescent="0.25">
      <c r="H485" s="154"/>
    </row>
    <row r="486" spans="8:8" ht="13.2" hidden="1" x14ac:dyDescent="0.25">
      <c r="H486" s="154"/>
    </row>
    <row r="487" spans="8:8" ht="13.2" hidden="1" x14ac:dyDescent="0.25">
      <c r="H487" s="154"/>
    </row>
    <row r="488" spans="8:8" ht="13.2" hidden="1" x14ac:dyDescent="0.25">
      <c r="H488" s="154"/>
    </row>
    <row r="489" spans="8:8" ht="13.2" hidden="1" x14ac:dyDescent="0.25">
      <c r="H489" s="154"/>
    </row>
    <row r="490" spans="8:8" ht="13.2" hidden="1" x14ac:dyDescent="0.25">
      <c r="H490" s="154"/>
    </row>
    <row r="491" spans="8:8" ht="13.2" hidden="1" x14ac:dyDescent="0.25">
      <c r="H491" s="154"/>
    </row>
    <row r="492" spans="8:8" ht="13.2" hidden="1" x14ac:dyDescent="0.25">
      <c r="H492" s="154"/>
    </row>
    <row r="493" spans="8:8" ht="13.2" hidden="1" x14ac:dyDescent="0.25">
      <c r="H493" s="154"/>
    </row>
    <row r="494" spans="8:8" ht="13.2" hidden="1" x14ac:dyDescent="0.25">
      <c r="H494" s="154"/>
    </row>
    <row r="495" spans="8:8" ht="13.2" hidden="1" x14ac:dyDescent="0.25">
      <c r="H495" s="154"/>
    </row>
    <row r="496" spans="8:8" ht="13.2" hidden="1" x14ac:dyDescent="0.25">
      <c r="H496" s="154"/>
    </row>
    <row r="497" spans="8:8" ht="13.2" hidden="1" x14ac:dyDescent="0.25">
      <c r="H497" s="154"/>
    </row>
    <row r="498" spans="8:8" ht="13.2" hidden="1" x14ac:dyDescent="0.25">
      <c r="H498" s="154"/>
    </row>
    <row r="499" spans="8:8" ht="13.2" hidden="1" x14ac:dyDescent="0.25">
      <c r="H499" s="154"/>
    </row>
    <row r="500" spans="8:8" ht="13.2" hidden="1" x14ac:dyDescent="0.25">
      <c r="H500" s="154"/>
    </row>
    <row r="501" spans="8:8" ht="13.2" hidden="1" x14ac:dyDescent="0.25">
      <c r="H501" s="154"/>
    </row>
    <row r="502" spans="8:8" ht="13.2" hidden="1" x14ac:dyDescent="0.25">
      <c r="H502" s="154"/>
    </row>
    <row r="503" spans="8:8" ht="13.2" hidden="1" x14ac:dyDescent="0.25">
      <c r="H503" s="154"/>
    </row>
    <row r="504" spans="8:8" ht="13.2" hidden="1" x14ac:dyDescent="0.25">
      <c r="H504" s="154"/>
    </row>
    <row r="505" spans="8:8" ht="13.2" hidden="1" x14ac:dyDescent="0.25">
      <c r="H505" s="154"/>
    </row>
    <row r="506" spans="8:8" ht="13.2" hidden="1" x14ac:dyDescent="0.25">
      <c r="H506" s="154"/>
    </row>
    <row r="507" spans="8:8" ht="13.2" hidden="1" x14ac:dyDescent="0.25">
      <c r="H507" s="154"/>
    </row>
    <row r="508" spans="8:8" ht="13.2" hidden="1" x14ac:dyDescent="0.25">
      <c r="H508" s="154"/>
    </row>
    <row r="509" spans="8:8" ht="13.2" hidden="1" x14ac:dyDescent="0.25">
      <c r="H509" s="154"/>
    </row>
    <row r="510" spans="8:8" ht="13.2" hidden="1" x14ac:dyDescent="0.25">
      <c r="H510" s="154"/>
    </row>
    <row r="511" spans="8:8" ht="13.2" hidden="1" x14ac:dyDescent="0.25">
      <c r="H511" s="154"/>
    </row>
    <row r="512" spans="8:8" ht="13.2" hidden="1" x14ac:dyDescent="0.25">
      <c r="H512" s="154"/>
    </row>
    <row r="513" spans="8:8" ht="13.2" hidden="1" x14ac:dyDescent="0.25">
      <c r="H513" s="154"/>
    </row>
    <row r="514" spans="8:8" ht="13.2" hidden="1" x14ac:dyDescent="0.25">
      <c r="H514" s="154"/>
    </row>
    <row r="515" spans="8:8" ht="13.2" hidden="1" x14ac:dyDescent="0.25">
      <c r="H515" s="154"/>
    </row>
    <row r="516" spans="8:8" ht="13.2" hidden="1" x14ac:dyDescent="0.25">
      <c r="H516" s="154"/>
    </row>
    <row r="517" spans="8:8" ht="13.2" hidden="1" x14ac:dyDescent="0.25">
      <c r="H517" s="154"/>
    </row>
    <row r="518" spans="8:8" ht="13.2" hidden="1" x14ac:dyDescent="0.25">
      <c r="H518" s="154"/>
    </row>
    <row r="519" spans="8:8" ht="13.2" hidden="1" x14ac:dyDescent="0.25">
      <c r="H519" s="154"/>
    </row>
    <row r="520" spans="8:8" ht="13.2" hidden="1" x14ac:dyDescent="0.25">
      <c r="H520" s="154"/>
    </row>
    <row r="521" spans="8:8" ht="13.2" hidden="1" x14ac:dyDescent="0.25">
      <c r="H521" s="154"/>
    </row>
    <row r="522" spans="8:8" ht="13.2" hidden="1" x14ac:dyDescent="0.25">
      <c r="H522" s="154"/>
    </row>
    <row r="523" spans="8:8" ht="13.2" hidden="1" x14ac:dyDescent="0.25">
      <c r="H523" s="154"/>
    </row>
    <row r="524" spans="8:8" ht="13.2" hidden="1" x14ac:dyDescent="0.25">
      <c r="H524" s="154"/>
    </row>
    <row r="525" spans="8:8" ht="13.2" hidden="1" x14ac:dyDescent="0.25">
      <c r="H525" s="154"/>
    </row>
    <row r="526" spans="8:8" ht="13.2" hidden="1" x14ac:dyDescent="0.25">
      <c r="H526" s="154"/>
    </row>
    <row r="527" spans="8:8" ht="13.2" hidden="1" x14ac:dyDescent="0.25">
      <c r="H527" s="154"/>
    </row>
    <row r="528" spans="8:8" ht="13.2" hidden="1" x14ac:dyDescent="0.25">
      <c r="H528" s="154"/>
    </row>
    <row r="529" spans="8:8" ht="13.2" hidden="1" x14ac:dyDescent="0.25">
      <c r="H529" s="154"/>
    </row>
    <row r="530" spans="8:8" ht="13.2" hidden="1" x14ac:dyDescent="0.25">
      <c r="H530" s="154"/>
    </row>
    <row r="531" spans="8:8" ht="13.2" hidden="1" x14ac:dyDescent="0.25">
      <c r="H531" s="154"/>
    </row>
    <row r="532" spans="8:8" ht="13.2" hidden="1" x14ac:dyDescent="0.25">
      <c r="H532" s="154"/>
    </row>
    <row r="533" spans="8:8" ht="13.2" hidden="1" x14ac:dyDescent="0.25">
      <c r="H533" s="154"/>
    </row>
    <row r="534" spans="8:8" ht="13.2" hidden="1" x14ac:dyDescent="0.25">
      <c r="H534" s="154"/>
    </row>
    <row r="535" spans="8:8" ht="13.2" hidden="1" x14ac:dyDescent="0.25">
      <c r="H535" s="154"/>
    </row>
    <row r="536" spans="8:8" ht="13.2" hidden="1" x14ac:dyDescent="0.25">
      <c r="H536" s="154"/>
    </row>
    <row r="537" spans="8:8" ht="13.2" hidden="1" x14ac:dyDescent="0.25">
      <c r="H537" s="154"/>
    </row>
    <row r="538" spans="8:8" ht="13.2" hidden="1" x14ac:dyDescent="0.25">
      <c r="H538" s="154"/>
    </row>
    <row r="539" spans="8:8" ht="13.2" hidden="1" x14ac:dyDescent="0.25">
      <c r="H539" s="154"/>
    </row>
    <row r="540" spans="8:8" ht="13.2" hidden="1" x14ac:dyDescent="0.25">
      <c r="H540" s="154"/>
    </row>
    <row r="541" spans="8:8" ht="13.2" hidden="1" x14ac:dyDescent="0.25">
      <c r="H541" s="154"/>
    </row>
    <row r="542" spans="8:8" ht="13.2" hidden="1" x14ac:dyDescent="0.25">
      <c r="H542" s="154"/>
    </row>
    <row r="543" spans="8:8" ht="13.2" hidden="1" x14ac:dyDescent="0.25">
      <c r="H543" s="154"/>
    </row>
    <row r="544" spans="8:8" ht="13.2" hidden="1" x14ac:dyDescent="0.25">
      <c r="H544" s="154"/>
    </row>
    <row r="545" spans="8:8" ht="13.2" hidden="1" x14ac:dyDescent="0.25">
      <c r="H545" s="154"/>
    </row>
    <row r="546" spans="8:8" ht="13.2" hidden="1" x14ac:dyDescent="0.25">
      <c r="H546" s="154"/>
    </row>
    <row r="547" spans="8:8" ht="13.2" hidden="1" x14ac:dyDescent="0.25">
      <c r="H547" s="154"/>
    </row>
    <row r="548" spans="8:8" ht="13.2" hidden="1" x14ac:dyDescent="0.25">
      <c r="H548" s="154"/>
    </row>
    <row r="549" spans="8:8" ht="13.2" hidden="1" x14ac:dyDescent="0.25">
      <c r="H549" s="154"/>
    </row>
    <row r="550" spans="8:8" ht="13.2" hidden="1" x14ac:dyDescent="0.25">
      <c r="H550" s="154"/>
    </row>
    <row r="551" spans="8:8" ht="13.2" hidden="1" x14ac:dyDescent="0.25">
      <c r="H551" s="154"/>
    </row>
    <row r="552" spans="8:8" ht="13.2" hidden="1" x14ac:dyDescent="0.25">
      <c r="H552" s="154"/>
    </row>
    <row r="553" spans="8:8" ht="13.2" hidden="1" x14ac:dyDescent="0.25">
      <c r="H553" s="154"/>
    </row>
    <row r="554" spans="8:8" ht="13.2" hidden="1" x14ac:dyDescent="0.25">
      <c r="H554" s="154"/>
    </row>
    <row r="555" spans="8:8" ht="13.2" hidden="1" x14ac:dyDescent="0.25">
      <c r="H555" s="154"/>
    </row>
    <row r="556" spans="8:8" ht="13.2" hidden="1" x14ac:dyDescent="0.25">
      <c r="H556" s="154"/>
    </row>
    <row r="557" spans="8:8" ht="13.2" hidden="1" x14ac:dyDescent="0.25">
      <c r="H557" s="154"/>
    </row>
    <row r="558" spans="8:8" ht="13.2" hidden="1" x14ac:dyDescent="0.25">
      <c r="H558" s="154"/>
    </row>
    <row r="559" spans="8:8" ht="13.2" hidden="1" x14ac:dyDescent="0.25">
      <c r="H559" s="154"/>
    </row>
    <row r="560" spans="8:8" ht="13.2" hidden="1" x14ac:dyDescent="0.25">
      <c r="H560" s="154"/>
    </row>
    <row r="561" spans="8:8" ht="13.2" hidden="1" x14ac:dyDescent="0.25">
      <c r="H561" s="154"/>
    </row>
    <row r="562" spans="8:8" ht="13.2" hidden="1" x14ac:dyDescent="0.25">
      <c r="H562" s="154"/>
    </row>
    <row r="563" spans="8:8" ht="13.2" hidden="1" x14ac:dyDescent="0.25">
      <c r="H563" s="154"/>
    </row>
    <row r="564" spans="8:8" ht="13.2" hidden="1" x14ac:dyDescent="0.25">
      <c r="H564" s="154"/>
    </row>
    <row r="565" spans="8:8" ht="13.2" hidden="1" x14ac:dyDescent="0.25">
      <c r="H565" s="154"/>
    </row>
    <row r="566" spans="8:8" ht="13.2" hidden="1" x14ac:dyDescent="0.25">
      <c r="H566" s="154"/>
    </row>
    <row r="567" spans="8:8" ht="13.2" hidden="1" x14ac:dyDescent="0.25">
      <c r="H567" s="154"/>
    </row>
    <row r="568" spans="8:8" ht="13.2" hidden="1" x14ac:dyDescent="0.25">
      <c r="H568" s="154"/>
    </row>
    <row r="569" spans="8:8" ht="13.2" hidden="1" x14ac:dyDescent="0.25">
      <c r="H569" s="154"/>
    </row>
    <row r="570" spans="8:8" ht="13.2" hidden="1" x14ac:dyDescent="0.25">
      <c r="H570" s="154"/>
    </row>
    <row r="571" spans="8:8" ht="13.2" hidden="1" x14ac:dyDescent="0.25"/>
    <row r="572" spans="8:8" ht="13.2" hidden="1" x14ac:dyDescent="0.25"/>
    <row r="573" spans="8:8" ht="13.2" hidden="1" x14ac:dyDescent="0.25"/>
    <row r="574" spans="8:8" ht="13.2" hidden="1" x14ac:dyDescent="0.25"/>
    <row r="575" spans="8:8" ht="13.2" hidden="1" x14ac:dyDescent="0.25"/>
    <row r="576" spans="8:8" ht="13.2" hidden="1" x14ac:dyDescent="0.25"/>
    <row r="577" ht="13.2" hidden="1" x14ac:dyDescent="0.25"/>
    <row r="578" ht="13.2" hidden="1" x14ac:dyDescent="0.25"/>
    <row r="579" ht="13.2" hidden="1" x14ac:dyDescent="0.25"/>
    <row r="580" ht="13.2" hidden="1" x14ac:dyDescent="0.25"/>
    <row r="581" ht="13.2" hidden="1" x14ac:dyDescent="0.25"/>
    <row r="582" ht="13.2" hidden="1" x14ac:dyDescent="0.25"/>
    <row r="583" ht="13.2" hidden="1" x14ac:dyDescent="0.25"/>
    <row r="584" ht="13.2" hidden="1" x14ac:dyDescent="0.25"/>
    <row r="585" ht="13.2" hidden="1" x14ac:dyDescent="0.25"/>
    <row r="586" ht="13.2" hidden="1" x14ac:dyDescent="0.25"/>
    <row r="587" ht="13.2" hidden="1" x14ac:dyDescent="0.25"/>
    <row r="588" ht="13.2" hidden="1" x14ac:dyDescent="0.25"/>
    <row r="589" ht="13.2" hidden="1" x14ac:dyDescent="0.25"/>
    <row r="590" ht="13.2" hidden="1" x14ac:dyDescent="0.25"/>
    <row r="591" ht="13.2" hidden="1" x14ac:dyDescent="0.25"/>
    <row r="592" ht="13.2" hidden="1" x14ac:dyDescent="0.25"/>
    <row r="593" ht="13.2" hidden="1" x14ac:dyDescent="0.25"/>
    <row r="594" ht="13.2" hidden="1" x14ac:dyDescent="0.25"/>
    <row r="595" ht="13.2" hidden="1" x14ac:dyDescent="0.25"/>
    <row r="596" ht="13.2" hidden="1" x14ac:dyDescent="0.25"/>
    <row r="597" ht="13.2" hidden="1" x14ac:dyDescent="0.25"/>
    <row r="598" ht="13.2" hidden="1" x14ac:dyDescent="0.25"/>
    <row r="599" ht="13.2" hidden="1" x14ac:dyDescent="0.25"/>
    <row r="600" ht="13.2" hidden="1" x14ac:dyDescent="0.25"/>
    <row r="601" ht="13.2" hidden="1" x14ac:dyDescent="0.25"/>
    <row r="602" ht="13.2" hidden="1" x14ac:dyDescent="0.25"/>
    <row r="603" ht="13.2" hidden="1" x14ac:dyDescent="0.25"/>
    <row r="604" ht="13.2" hidden="1" x14ac:dyDescent="0.25"/>
    <row r="605" ht="13.2" hidden="1" x14ac:dyDescent="0.25"/>
    <row r="606" ht="13.2" hidden="1" x14ac:dyDescent="0.25"/>
    <row r="607" ht="13.2" hidden="1" x14ac:dyDescent="0.25"/>
    <row r="608" ht="13.2" hidden="1" x14ac:dyDescent="0.25"/>
    <row r="609" ht="13.2" hidden="1" x14ac:dyDescent="0.25"/>
    <row r="610" ht="13.2" hidden="1" x14ac:dyDescent="0.25"/>
    <row r="611" ht="13.2" hidden="1" x14ac:dyDescent="0.25"/>
    <row r="612" ht="13.2" hidden="1" x14ac:dyDescent="0.25"/>
    <row r="613" ht="13.2" hidden="1" x14ac:dyDescent="0.25"/>
    <row r="614" ht="13.2" hidden="1" x14ac:dyDescent="0.25"/>
    <row r="615" ht="13.2" hidden="1" x14ac:dyDescent="0.25"/>
    <row r="616" ht="13.2" hidden="1" x14ac:dyDescent="0.25"/>
    <row r="617" ht="13.2" hidden="1" x14ac:dyDescent="0.25"/>
    <row r="618" ht="13.2" hidden="1" x14ac:dyDescent="0.25"/>
    <row r="619" ht="13.2" hidden="1" x14ac:dyDescent="0.25"/>
    <row r="620" ht="13.2" hidden="1" x14ac:dyDescent="0.25"/>
    <row r="621" ht="13.2" hidden="1" x14ac:dyDescent="0.25"/>
    <row r="622" ht="13.2" hidden="1" x14ac:dyDescent="0.25"/>
    <row r="623" ht="13.2" hidden="1" x14ac:dyDescent="0.25"/>
    <row r="624" ht="13.2" hidden="1" x14ac:dyDescent="0.25"/>
    <row r="625" ht="13.2" hidden="1" x14ac:dyDescent="0.25"/>
    <row r="626" ht="13.2" hidden="1" x14ac:dyDescent="0.25"/>
    <row r="627" ht="13.2" hidden="1" x14ac:dyDescent="0.25"/>
    <row r="628" ht="13.2" hidden="1" x14ac:dyDescent="0.25"/>
    <row r="629" ht="13.2" hidden="1" x14ac:dyDescent="0.25"/>
    <row r="630" ht="13.2" hidden="1" x14ac:dyDescent="0.25"/>
    <row r="631" ht="13.2" hidden="1" x14ac:dyDescent="0.25"/>
    <row r="632" ht="13.2" hidden="1" x14ac:dyDescent="0.25"/>
    <row r="633" ht="13.2" hidden="1" x14ac:dyDescent="0.25"/>
    <row r="634" ht="13.2" hidden="1" x14ac:dyDescent="0.25"/>
    <row r="635" ht="13.2" hidden="1" x14ac:dyDescent="0.25"/>
    <row r="636" ht="13.2" hidden="1" x14ac:dyDescent="0.25"/>
    <row r="637" ht="13.2" hidden="1" x14ac:dyDescent="0.25"/>
    <row r="638" ht="13.2" hidden="1" x14ac:dyDescent="0.25"/>
    <row r="639" ht="13.2" hidden="1" x14ac:dyDescent="0.25"/>
    <row r="640" ht="13.2" hidden="1" x14ac:dyDescent="0.25"/>
    <row r="641" ht="13.2" hidden="1" x14ac:dyDescent="0.25"/>
    <row r="642" ht="13.2" hidden="1" x14ac:dyDescent="0.25"/>
    <row r="643" ht="13.2" hidden="1" x14ac:dyDescent="0.25"/>
    <row r="644" ht="13.2" hidden="1" x14ac:dyDescent="0.25"/>
    <row r="645" ht="13.2" hidden="1" x14ac:dyDescent="0.25"/>
    <row r="646" ht="13.2" hidden="1" x14ac:dyDescent="0.25"/>
    <row r="647" ht="13.2" hidden="1" x14ac:dyDescent="0.25"/>
    <row r="648" ht="13.2" hidden="1" x14ac:dyDescent="0.25"/>
    <row r="649" ht="13.2" hidden="1" x14ac:dyDescent="0.25"/>
    <row r="650" ht="13.2" hidden="1" x14ac:dyDescent="0.25"/>
    <row r="651" ht="13.2" hidden="1" x14ac:dyDescent="0.25"/>
    <row r="652" ht="13.2" hidden="1" x14ac:dyDescent="0.25"/>
    <row r="653" ht="13.2" hidden="1" x14ac:dyDescent="0.25"/>
    <row r="654" ht="13.2" hidden="1" x14ac:dyDescent="0.25"/>
    <row r="655" ht="13.2" hidden="1" x14ac:dyDescent="0.25"/>
    <row r="656" ht="13.2" hidden="1" x14ac:dyDescent="0.25"/>
    <row r="657" ht="13.2" hidden="1" x14ac:dyDescent="0.25"/>
    <row r="658" ht="13.2" hidden="1" x14ac:dyDescent="0.25"/>
    <row r="659" ht="13.2" hidden="1" x14ac:dyDescent="0.25"/>
    <row r="660" ht="13.2" hidden="1" x14ac:dyDescent="0.25"/>
    <row r="661" ht="13.2" hidden="1" x14ac:dyDescent="0.25"/>
    <row r="662" ht="13.2" hidden="1" x14ac:dyDescent="0.25"/>
    <row r="663" ht="13.2" hidden="1" x14ac:dyDescent="0.25"/>
    <row r="664" ht="13.2" hidden="1" x14ac:dyDescent="0.25"/>
    <row r="665" ht="13.2" hidden="1" x14ac:dyDescent="0.25"/>
    <row r="666" ht="13.2" hidden="1" x14ac:dyDescent="0.25"/>
    <row r="667" ht="13.2" hidden="1" x14ac:dyDescent="0.25"/>
    <row r="668" ht="13.2" hidden="1" x14ac:dyDescent="0.25"/>
    <row r="669" ht="13.2" hidden="1" x14ac:dyDescent="0.25"/>
    <row r="670" ht="13.2" hidden="1" x14ac:dyDescent="0.25"/>
    <row r="671" ht="13.2" hidden="1" x14ac:dyDescent="0.25"/>
    <row r="672" ht="13.2" hidden="1" x14ac:dyDescent="0.25"/>
    <row r="673" ht="13.2" hidden="1" x14ac:dyDescent="0.25"/>
    <row r="674" ht="13.2" hidden="1" x14ac:dyDescent="0.25"/>
    <row r="675" ht="13.2" hidden="1" x14ac:dyDescent="0.25"/>
    <row r="676" ht="13.2" hidden="1" x14ac:dyDescent="0.25"/>
    <row r="677" ht="13.2" hidden="1" x14ac:dyDescent="0.25"/>
    <row r="678" ht="13.2" hidden="1" x14ac:dyDescent="0.25"/>
    <row r="679" ht="13.2" hidden="1" x14ac:dyDescent="0.25"/>
    <row r="680" ht="13.2" hidden="1" x14ac:dyDescent="0.25"/>
    <row r="681" ht="13.2" hidden="1" x14ac:dyDescent="0.25"/>
    <row r="682" ht="13.2" hidden="1" x14ac:dyDescent="0.25"/>
    <row r="683" ht="13.2" hidden="1" x14ac:dyDescent="0.25"/>
    <row r="684" ht="13.2" hidden="1" x14ac:dyDescent="0.25"/>
    <row r="685" ht="13.2" hidden="1" x14ac:dyDescent="0.25"/>
    <row r="686" ht="13.2" hidden="1" x14ac:dyDescent="0.25"/>
    <row r="687" ht="13.2" hidden="1" x14ac:dyDescent="0.25"/>
    <row r="688" ht="13.2" hidden="1" x14ac:dyDescent="0.25"/>
    <row r="689" ht="13.2" hidden="1" x14ac:dyDescent="0.25"/>
    <row r="690" ht="13.2" hidden="1" x14ac:dyDescent="0.25"/>
    <row r="691" ht="13.2" hidden="1" x14ac:dyDescent="0.25"/>
    <row r="692" ht="13.2" hidden="1" x14ac:dyDescent="0.25"/>
    <row r="693" ht="13.2" hidden="1" x14ac:dyDescent="0.25"/>
    <row r="694" ht="13.2" hidden="1" x14ac:dyDescent="0.25"/>
    <row r="695" ht="13.2" hidden="1" x14ac:dyDescent="0.25"/>
    <row r="696" ht="13.2" hidden="1" x14ac:dyDescent="0.25"/>
    <row r="697" ht="13.2" hidden="1" x14ac:dyDescent="0.25"/>
    <row r="698" ht="13.2" hidden="1" x14ac:dyDescent="0.25"/>
    <row r="699" ht="13.2" hidden="1" x14ac:dyDescent="0.25"/>
    <row r="700" ht="13.2" hidden="1" x14ac:dyDescent="0.25"/>
    <row r="701" ht="13.2" hidden="1" x14ac:dyDescent="0.25"/>
    <row r="702" ht="13.2" hidden="1" x14ac:dyDescent="0.25"/>
    <row r="703" ht="13.2" hidden="1" x14ac:dyDescent="0.25"/>
    <row r="704" ht="13.2" hidden="1" x14ac:dyDescent="0.25"/>
    <row r="705" ht="13.2" hidden="1" x14ac:dyDescent="0.25"/>
    <row r="706" ht="13.2" hidden="1" x14ac:dyDescent="0.25"/>
    <row r="707" ht="13.2" hidden="1" x14ac:dyDescent="0.25"/>
    <row r="708" ht="13.2" hidden="1" x14ac:dyDescent="0.25"/>
    <row r="709" ht="13.2" hidden="1" x14ac:dyDescent="0.25"/>
    <row r="710" ht="13.2" hidden="1" x14ac:dyDescent="0.25"/>
    <row r="711" ht="13.2" hidden="1" x14ac:dyDescent="0.25"/>
    <row r="712" ht="13.2" hidden="1" x14ac:dyDescent="0.25"/>
    <row r="713" ht="13.2" hidden="1" x14ac:dyDescent="0.25"/>
    <row r="714" ht="13.2" hidden="1" x14ac:dyDescent="0.25"/>
    <row r="715" ht="13.2" hidden="1" x14ac:dyDescent="0.25"/>
    <row r="716" ht="13.2" hidden="1" x14ac:dyDescent="0.25"/>
    <row r="717" ht="13.2" hidden="1" x14ac:dyDescent="0.25"/>
    <row r="718" ht="13.2" hidden="1" x14ac:dyDescent="0.25"/>
    <row r="719" ht="13.2" hidden="1" x14ac:dyDescent="0.25"/>
    <row r="720" ht="13.2" hidden="1" x14ac:dyDescent="0.25"/>
    <row r="721" ht="13.2" hidden="1" x14ac:dyDescent="0.25"/>
    <row r="722" ht="13.2" hidden="1" x14ac:dyDescent="0.25"/>
    <row r="723" ht="13.2" hidden="1" x14ac:dyDescent="0.25"/>
    <row r="724" ht="13.2" hidden="1" x14ac:dyDescent="0.25"/>
    <row r="725" ht="13.2" hidden="1" x14ac:dyDescent="0.25"/>
    <row r="726" ht="13.2" hidden="1" x14ac:dyDescent="0.25"/>
    <row r="727" ht="13.2" hidden="1" x14ac:dyDescent="0.25"/>
    <row r="728" ht="13.2" hidden="1" x14ac:dyDescent="0.25"/>
    <row r="729" ht="13.2" hidden="1" x14ac:dyDescent="0.25"/>
    <row r="730" ht="13.2" hidden="1" x14ac:dyDescent="0.25"/>
    <row r="731" ht="13.2" hidden="1" x14ac:dyDescent="0.25"/>
    <row r="732" ht="13.2" hidden="1" x14ac:dyDescent="0.25"/>
    <row r="733" ht="13.2" hidden="1" x14ac:dyDescent="0.25"/>
    <row r="734" ht="13.2" hidden="1" x14ac:dyDescent="0.25"/>
    <row r="735" ht="13.2" hidden="1" x14ac:dyDescent="0.25"/>
    <row r="736" ht="13.2" hidden="1" x14ac:dyDescent="0.25"/>
    <row r="737" ht="13.2" hidden="1" x14ac:dyDescent="0.25"/>
  </sheetData>
  <sheetProtection sheet="1" objects="1" scenarios="1"/>
  <mergeCells count="63">
    <mergeCell ref="A43:D43"/>
    <mergeCell ref="A44:D44"/>
    <mergeCell ref="B40:C40"/>
    <mergeCell ref="D40:E40"/>
    <mergeCell ref="B41:C41"/>
    <mergeCell ref="D41:E41"/>
    <mergeCell ref="B42:C42"/>
    <mergeCell ref="D42:E42"/>
    <mergeCell ref="B37:C37"/>
    <mergeCell ref="D37:E37"/>
    <mergeCell ref="B38:C38"/>
    <mergeCell ref="D38:E38"/>
    <mergeCell ref="B39:C39"/>
    <mergeCell ref="D39:E3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4:C24"/>
    <mergeCell ref="D24:E24"/>
    <mergeCell ref="B19:C19"/>
    <mergeCell ref="D19:E19"/>
    <mergeCell ref="B20:C20"/>
    <mergeCell ref="D20:E20"/>
    <mergeCell ref="B21:C21"/>
    <mergeCell ref="D21:E21"/>
    <mergeCell ref="B23:C23"/>
    <mergeCell ref="D23:E23"/>
    <mergeCell ref="B18:C18"/>
    <mergeCell ref="D18:E18"/>
    <mergeCell ref="B7:D7"/>
    <mergeCell ref="B8:D8"/>
    <mergeCell ref="B9:D9"/>
    <mergeCell ref="A11:G11"/>
    <mergeCell ref="A12:G12"/>
    <mergeCell ref="B13:G13"/>
    <mergeCell ref="B14:E14"/>
    <mergeCell ref="B15:E15"/>
    <mergeCell ref="D16:E16"/>
    <mergeCell ref="B17:C17"/>
    <mergeCell ref="D17:E17"/>
  </mergeCells>
  <printOptions horizontalCentered="1"/>
  <pageMargins left="0.25" right="0.25" top="0.75" bottom="0.25" header="0" footer="0"/>
  <pageSetup scale="7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1013460</xdr:colOff>
                    <xdr:row>5</xdr:row>
                    <xdr:rowOff>236220</xdr:rowOff>
                  </from>
                  <to>
                    <xdr:col>6</xdr:col>
                    <xdr:colOff>1325880</xdr:colOff>
                    <xdr:row>6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CCFF"/>
  </sheetPr>
  <dimension ref="A1:AJ116"/>
  <sheetViews>
    <sheetView zoomScaleNormal="100" workbookViewId="0"/>
  </sheetViews>
  <sheetFormatPr defaultColWidth="8.88671875" defaultRowHeight="18" customHeight="1" zeroHeight="1" x14ac:dyDescent="0.25"/>
  <cols>
    <col min="1" max="1" width="9.77734375" style="12" customWidth="1"/>
    <col min="2" max="8" width="10.77734375" style="12" customWidth="1"/>
    <col min="9" max="9" width="9.77734375" style="12" customWidth="1"/>
    <col min="10" max="16384" width="8.88671875" style="12"/>
  </cols>
  <sheetData>
    <row r="1" spans="1:36" s="19" customFormat="1" ht="18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6" s="19" customFormat="1" ht="18" customHeight="1" x14ac:dyDescent="0.2">
      <c r="A2" s="80" t="s">
        <v>179</v>
      </c>
      <c r="B2" s="17"/>
      <c r="C2" s="17"/>
      <c r="D2" s="17"/>
      <c r="E2" s="17"/>
      <c r="F2" s="17"/>
      <c r="G2" s="17"/>
      <c r="H2" s="17"/>
      <c r="I2" s="17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6" s="19" customFormat="1" ht="9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2"/>
      <c r="AJ3" s="23"/>
    </row>
    <row r="4" spans="1:36" s="19" customFormat="1" ht="18" customHeight="1" x14ac:dyDescent="0.25">
      <c r="A4" s="20" t="s">
        <v>44</v>
      </c>
      <c r="B4" s="20"/>
      <c r="C4" s="20"/>
      <c r="D4" s="20"/>
      <c r="E4" s="20"/>
      <c r="F4" s="20"/>
      <c r="G4" s="20"/>
      <c r="H4" s="20"/>
      <c r="I4" s="2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2"/>
      <c r="AJ4" s="23"/>
    </row>
    <row r="5" spans="1:36" s="19" customFormat="1" ht="18" customHeight="1" x14ac:dyDescent="0.25">
      <c r="A5" s="20" t="s">
        <v>45</v>
      </c>
      <c r="B5" s="20"/>
      <c r="C5" s="20"/>
      <c r="D5" s="20"/>
      <c r="E5" s="20"/>
      <c r="F5" s="20"/>
      <c r="G5" s="20"/>
      <c r="H5" s="20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2"/>
      <c r="AJ5" s="23"/>
    </row>
    <row r="6" spans="1:36" s="19" customFormat="1" ht="18" customHeight="1" x14ac:dyDescent="0.25">
      <c r="A6" s="20" t="s">
        <v>46</v>
      </c>
      <c r="B6" s="20"/>
      <c r="C6" s="20"/>
      <c r="D6" s="20"/>
      <c r="E6" s="20"/>
      <c r="F6" s="20"/>
      <c r="G6" s="20"/>
      <c r="H6" s="20"/>
      <c r="I6" s="2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2"/>
      <c r="AJ6" s="23"/>
    </row>
    <row r="7" spans="1:36" s="19" customFormat="1" ht="18" customHeight="1" x14ac:dyDescent="0.25">
      <c r="A7" s="20" t="s">
        <v>47</v>
      </c>
      <c r="B7" s="20"/>
      <c r="C7" s="20"/>
      <c r="D7" s="20"/>
      <c r="E7" s="20"/>
      <c r="F7" s="20"/>
      <c r="G7" s="20"/>
      <c r="H7" s="20"/>
      <c r="I7" s="20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2"/>
      <c r="AJ7" s="23"/>
    </row>
    <row r="8" spans="1:36" s="19" customFormat="1" ht="9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2"/>
      <c r="AJ8" s="23"/>
    </row>
    <row r="9" spans="1:36" s="19" customFormat="1" ht="18" customHeight="1" x14ac:dyDescent="0.25">
      <c r="A9" s="20" t="s">
        <v>180</v>
      </c>
      <c r="B9" s="20"/>
      <c r="C9" s="20"/>
      <c r="D9" s="20"/>
      <c r="E9" s="20"/>
      <c r="F9" s="20"/>
      <c r="G9" s="20"/>
      <c r="H9" s="20"/>
      <c r="I9" s="2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2"/>
      <c r="AJ9" s="23"/>
    </row>
    <row r="10" spans="1:36" s="19" customFormat="1" ht="18" customHeight="1" x14ac:dyDescent="0.25">
      <c r="A10" s="20" t="s">
        <v>176</v>
      </c>
      <c r="B10" s="20"/>
      <c r="C10" s="20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2"/>
      <c r="AJ10" s="23"/>
    </row>
    <row r="11" spans="1:36" s="19" customFormat="1" ht="9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2"/>
      <c r="AJ11" s="23"/>
    </row>
    <row r="12" spans="1:36" s="19" customFormat="1" ht="18" customHeight="1" x14ac:dyDescent="0.25">
      <c r="A12" s="24" t="s">
        <v>199</v>
      </c>
      <c r="B12" s="20"/>
      <c r="C12" s="20"/>
      <c r="D12" s="20"/>
      <c r="E12" s="20"/>
      <c r="F12" s="20"/>
      <c r="G12" s="20"/>
      <c r="H12" s="20"/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2"/>
      <c r="AJ12" s="23"/>
    </row>
    <row r="13" spans="1:36" s="19" customFormat="1" ht="9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2"/>
      <c r="AJ13" s="23"/>
    </row>
    <row r="14" spans="1:36" s="19" customFormat="1" ht="18" customHeight="1" x14ac:dyDescent="0.25">
      <c r="A14" s="24" t="s">
        <v>48</v>
      </c>
      <c r="B14" s="20"/>
      <c r="C14" s="20"/>
      <c r="D14" s="20"/>
      <c r="E14" s="20"/>
      <c r="F14" s="20"/>
      <c r="G14" s="20"/>
      <c r="H14" s="20"/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2"/>
      <c r="AJ14" s="23"/>
    </row>
    <row r="15" spans="1:36" s="19" customFormat="1" ht="9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2"/>
      <c r="AJ15" s="23"/>
    </row>
    <row r="16" spans="1:36" s="19" customFormat="1" ht="18" customHeight="1" x14ac:dyDescent="0.25">
      <c r="A16" s="20" t="s">
        <v>183</v>
      </c>
      <c r="B16" s="20"/>
      <c r="C16" s="20"/>
      <c r="D16" s="20"/>
      <c r="E16" s="20"/>
      <c r="F16" s="20"/>
      <c r="G16" s="20"/>
      <c r="H16" s="20"/>
      <c r="I16" s="2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2"/>
      <c r="AJ16" s="23"/>
    </row>
    <row r="17" spans="1:36" s="19" customFormat="1" ht="9" customHeight="1" x14ac:dyDescent="0.25">
      <c r="A17" s="25"/>
      <c r="B17" s="25"/>
      <c r="C17" s="25"/>
      <c r="D17" s="25"/>
      <c r="E17" s="25"/>
      <c r="F17" s="25"/>
      <c r="G17" s="25"/>
      <c r="H17" s="25"/>
      <c r="I17" s="26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8"/>
      <c r="AJ17" s="23"/>
    </row>
    <row r="18" spans="1:36" s="19" customFormat="1" ht="18" customHeight="1" x14ac:dyDescent="0.2">
      <c r="A18" s="29" t="s">
        <v>124</v>
      </c>
      <c r="B18" s="29"/>
      <c r="C18" s="29"/>
      <c r="D18" s="29"/>
      <c r="E18" s="29"/>
      <c r="F18" s="29"/>
      <c r="G18" s="29"/>
      <c r="H18" s="29"/>
      <c r="I18" s="29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1"/>
      <c r="AJ18" s="32"/>
    </row>
    <row r="19" spans="1:36" s="19" customFormat="1" ht="18" customHeight="1" x14ac:dyDescent="0.2">
      <c r="A19" s="29" t="s">
        <v>125</v>
      </c>
      <c r="B19" s="29"/>
      <c r="C19" s="29"/>
      <c r="D19" s="29"/>
      <c r="E19" s="29"/>
      <c r="F19" s="29"/>
      <c r="G19" s="29"/>
      <c r="H19" s="29"/>
      <c r="I19" s="29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32"/>
    </row>
    <row r="20" spans="1:36" s="19" customFormat="1" ht="9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6" ht="18" customHeight="1" x14ac:dyDescent="0.25">
      <c r="A21" s="33" t="s">
        <v>126</v>
      </c>
      <c r="B21" s="34"/>
      <c r="C21" s="34"/>
      <c r="D21" s="34"/>
      <c r="E21" s="34"/>
      <c r="F21" s="34"/>
      <c r="G21" s="34"/>
      <c r="H21" s="34"/>
      <c r="I21" s="34"/>
    </row>
    <row r="22" spans="1:36" ht="18" customHeight="1" x14ac:dyDescent="0.25">
      <c r="A22" s="37" t="s">
        <v>184</v>
      </c>
      <c r="B22" s="34"/>
      <c r="C22" s="34"/>
      <c r="D22" s="34"/>
      <c r="E22" s="34"/>
      <c r="F22" s="34"/>
      <c r="G22" s="34"/>
      <c r="H22" s="34"/>
      <c r="I22" s="34"/>
    </row>
    <row r="23" spans="1:36" ht="9" customHeight="1" x14ac:dyDescent="0.25">
      <c r="A23" s="35"/>
      <c r="B23" s="34"/>
      <c r="C23" s="34"/>
      <c r="D23" s="34"/>
      <c r="E23" s="34"/>
      <c r="F23" s="34"/>
      <c r="G23" s="34"/>
      <c r="H23" s="34"/>
      <c r="I23" s="34"/>
    </row>
    <row r="24" spans="1:36" s="19" customFormat="1" ht="18" customHeight="1" x14ac:dyDescent="0.2">
      <c r="A24" s="17" t="s">
        <v>49</v>
      </c>
      <c r="B24" s="17"/>
      <c r="C24" s="17" t="s">
        <v>181</v>
      </c>
      <c r="D24" s="17"/>
      <c r="E24" s="17"/>
      <c r="F24" s="17"/>
      <c r="G24" s="17"/>
      <c r="H24" s="17"/>
      <c r="I24" s="17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6" s="19" customFormat="1" ht="18" customHeight="1" x14ac:dyDescent="0.2">
      <c r="A25" s="17" t="s">
        <v>50</v>
      </c>
      <c r="B25" s="17"/>
      <c r="C25" s="17" t="s">
        <v>82</v>
      </c>
      <c r="D25" s="17"/>
      <c r="E25" s="17"/>
      <c r="F25" s="17"/>
      <c r="G25" s="17"/>
      <c r="H25" s="17"/>
      <c r="I25" s="17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6" s="19" customFormat="1" ht="18" customHeight="1" x14ac:dyDescent="0.2">
      <c r="A26" s="17" t="s">
        <v>51</v>
      </c>
      <c r="B26" s="17"/>
      <c r="C26" s="17" t="s">
        <v>118</v>
      </c>
      <c r="D26" s="17"/>
      <c r="E26" s="17"/>
      <c r="F26" s="17"/>
      <c r="G26" s="17"/>
      <c r="H26" s="17"/>
      <c r="I26" s="17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6" s="19" customFormat="1" ht="18" customHeight="1" x14ac:dyDescent="0.2">
      <c r="A27" s="17" t="s">
        <v>52</v>
      </c>
      <c r="B27" s="17"/>
      <c r="C27" s="17" t="s">
        <v>53</v>
      </c>
      <c r="D27" s="17"/>
      <c r="E27" s="17"/>
      <c r="F27" s="17"/>
      <c r="G27" s="17"/>
      <c r="H27" s="17"/>
      <c r="I27" s="17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6" s="19" customFormat="1" ht="9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6" s="19" customFormat="1" ht="18" customHeight="1" x14ac:dyDescent="0.2">
      <c r="A29" s="17" t="s">
        <v>54</v>
      </c>
      <c r="B29" s="17"/>
      <c r="C29" s="17" t="s">
        <v>55</v>
      </c>
      <c r="D29" s="17"/>
      <c r="E29" s="17"/>
      <c r="F29" s="17"/>
      <c r="G29" s="17"/>
      <c r="H29" s="17"/>
      <c r="I29" s="17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6" s="19" customFormat="1" ht="18" customHeight="1" x14ac:dyDescent="0.2">
      <c r="A30" s="17" t="s">
        <v>56</v>
      </c>
      <c r="B30" s="17"/>
      <c r="C30" s="17" t="s">
        <v>57</v>
      </c>
      <c r="D30" s="17"/>
      <c r="E30" s="17"/>
      <c r="F30" s="17"/>
      <c r="G30" s="17"/>
      <c r="H30" s="17"/>
      <c r="I30" s="17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6" s="19" customFormat="1" ht="9" customHeight="1" x14ac:dyDescent="0.25">
      <c r="A31" s="20"/>
      <c r="B31" s="17"/>
      <c r="C31" s="17"/>
      <c r="D31" s="17"/>
      <c r="E31" s="17"/>
      <c r="F31" s="17"/>
      <c r="G31" s="17"/>
      <c r="H31" s="17"/>
      <c r="I31" s="17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6" ht="18" customHeight="1" x14ac:dyDescent="0.25">
      <c r="A32" s="90" t="s">
        <v>127</v>
      </c>
      <c r="B32" s="79"/>
      <c r="C32" s="79"/>
      <c r="D32" s="79"/>
      <c r="E32" s="79"/>
      <c r="F32" s="79"/>
      <c r="G32" s="79"/>
      <c r="H32" s="79"/>
      <c r="I32" s="79"/>
    </row>
    <row r="33" spans="1:34" ht="18" customHeight="1" x14ac:dyDescent="0.25">
      <c r="A33" s="79" t="s">
        <v>128</v>
      </c>
      <c r="B33" s="79"/>
      <c r="C33" s="79"/>
      <c r="D33" s="79"/>
      <c r="E33" s="79"/>
      <c r="F33" s="79"/>
      <c r="G33" s="79"/>
      <c r="H33" s="79"/>
      <c r="I33" s="79"/>
    </row>
    <row r="34" spans="1:34" ht="18" customHeight="1" x14ac:dyDescent="0.25">
      <c r="A34" s="79" t="s">
        <v>129</v>
      </c>
      <c r="B34" s="79"/>
      <c r="C34" s="79"/>
      <c r="D34" s="79"/>
      <c r="E34" s="79"/>
      <c r="F34" s="79"/>
      <c r="G34" s="79"/>
      <c r="H34" s="79"/>
      <c r="I34" s="79"/>
    </row>
    <row r="35" spans="1:34" ht="18" customHeight="1" x14ac:dyDescent="0.25">
      <c r="A35" s="79" t="s">
        <v>130</v>
      </c>
      <c r="B35" s="79"/>
      <c r="C35" s="79"/>
      <c r="D35" s="79"/>
      <c r="E35" s="79"/>
      <c r="F35" s="79"/>
      <c r="G35" s="79"/>
      <c r="H35" s="79"/>
      <c r="I35" s="79"/>
    </row>
    <row r="36" spans="1:34" ht="18" customHeight="1" x14ac:dyDescent="0.25">
      <c r="A36" s="79" t="s">
        <v>131</v>
      </c>
      <c r="B36" s="79"/>
      <c r="C36" s="79"/>
      <c r="D36" s="79"/>
      <c r="E36" s="79"/>
      <c r="F36" s="79"/>
      <c r="G36" s="79"/>
      <c r="H36" s="79"/>
      <c r="I36" s="79"/>
    </row>
    <row r="37" spans="1:34" ht="18" customHeight="1" x14ac:dyDescent="0.25">
      <c r="A37" s="79" t="s">
        <v>132</v>
      </c>
      <c r="B37" s="79"/>
      <c r="C37" s="79"/>
      <c r="D37" s="79"/>
      <c r="E37" s="79"/>
      <c r="F37" s="79"/>
      <c r="G37" s="79"/>
      <c r="H37" s="79"/>
      <c r="I37" s="79"/>
    </row>
    <row r="38" spans="1:34" ht="18" customHeight="1" x14ac:dyDescent="0.25">
      <c r="A38" s="79" t="s">
        <v>133</v>
      </c>
      <c r="B38" s="79"/>
      <c r="C38" s="79"/>
      <c r="D38" s="79"/>
      <c r="E38" s="79"/>
      <c r="F38" s="79"/>
      <c r="G38" s="79"/>
      <c r="H38" s="79"/>
      <c r="I38" s="79"/>
    </row>
    <row r="39" spans="1:34" ht="9" customHeight="1" x14ac:dyDescent="0.25">
      <c r="A39" s="79"/>
      <c r="B39" s="79"/>
      <c r="C39" s="79"/>
      <c r="D39" s="79"/>
      <c r="E39" s="79"/>
      <c r="F39" s="79"/>
      <c r="G39" s="79"/>
      <c r="H39" s="79"/>
      <c r="I39" s="79"/>
    </row>
    <row r="40" spans="1:34" ht="18" customHeight="1" x14ac:dyDescent="0.25">
      <c r="A40" s="79" t="s">
        <v>134</v>
      </c>
      <c r="B40" s="79"/>
      <c r="C40" s="79"/>
      <c r="D40" s="79"/>
      <c r="E40" s="79"/>
      <c r="F40" s="79"/>
      <c r="G40" s="79"/>
      <c r="H40" s="79"/>
      <c r="I40" s="79"/>
    </row>
    <row r="41" spans="1:34" ht="18" customHeight="1" x14ac:dyDescent="0.25">
      <c r="A41" s="79" t="s">
        <v>135</v>
      </c>
      <c r="B41" s="79"/>
      <c r="C41" s="79"/>
      <c r="D41" s="79"/>
      <c r="E41" s="79"/>
      <c r="F41" s="79"/>
      <c r="G41" s="79"/>
      <c r="H41" s="79"/>
      <c r="I41" s="79"/>
    </row>
    <row r="42" spans="1:34" ht="9" customHeight="1" x14ac:dyDescent="0.25">
      <c r="A42" s="77"/>
      <c r="B42" s="78"/>
      <c r="C42" s="78"/>
      <c r="D42" s="78"/>
      <c r="E42" s="78"/>
      <c r="F42" s="78"/>
      <c r="G42" s="78"/>
      <c r="H42" s="78"/>
      <c r="I42" s="79"/>
    </row>
    <row r="43" spans="1:34" ht="18" customHeight="1" x14ac:dyDescent="0.25">
      <c r="A43" s="36" t="s">
        <v>190</v>
      </c>
      <c r="B43" s="33"/>
      <c r="C43" s="33"/>
      <c r="D43" s="33"/>
      <c r="E43" s="33"/>
      <c r="F43" s="33"/>
      <c r="G43" s="33"/>
      <c r="H43" s="33"/>
      <c r="I43" s="33"/>
    </row>
    <row r="44" spans="1:34" ht="9" customHeight="1" x14ac:dyDescent="0.25">
      <c r="A44" s="33"/>
      <c r="B44" s="37"/>
      <c r="C44" s="37"/>
      <c r="D44" s="37"/>
      <c r="E44" s="37"/>
      <c r="F44" s="37"/>
      <c r="G44" s="37"/>
      <c r="H44" s="37"/>
      <c r="I44" s="37"/>
    </row>
    <row r="45" spans="1:34" s="19" customFormat="1" ht="18" customHeight="1" x14ac:dyDescent="0.2">
      <c r="A45" s="38" t="s">
        <v>100</v>
      </c>
      <c r="B45" s="17"/>
      <c r="C45" s="17"/>
      <c r="D45" s="17"/>
      <c r="E45" s="17"/>
      <c r="F45" s="17"/>
      <c r="G45" s="17"/>
      <c r="H45" s="17"/>
      <c r="I45" s="17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s="19" customFormat="1" ht="18" customHeight="1" x14ac:dyDescent="0.2">
      <c r="A46" s="38" t="s">
        <v>99</v>
      </c>
      <c r="B46" s="17"/>
      <c r="C46" s="17"/>
      <c r="D46" s="17"/>
      <c r="E46" s="17"/>
      <c r="F46" s="17"/>
      <c r="G46" s="17"/>
      <c r="H46" s="17"/>
      <c r="I46" s="17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s="19" customFormat="1" ht="18" customHeight="1" x14ac:dyDescent="0.2">
      <c r="A47" s="17" t="s">
        <v>58</v>
      </c>
      <c r="B47" s="17"/>
      <c r="C47" s="17"/>
      <c r="D47" s="17"/>
      <c r="E47" s="17"/>
      <c r="F47" s="17"/>
      <c r="G47" s="17"/>
      <c r="H47" s="17"/>
      <c r="I47" s="17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s="19" customFormat="1" ht="18" customHeight="1" x14ac:dyDescent="0.2">
      <c r="A48" s="17" t="s">
        <v>119</v>
      </c>
      <c r="B48" s="17"/>
      <c r="C48" s="17"/>
      <c r="D48" s="17"/>
      <c r="E48" s="17"/>
      <c r="F48" s="17"/>
      <c r="G48" s="17"/>
      <c r="H48" s="17"/>
      <c r="I48" s="17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8" customHeight="1" x14ac:dyDescent="0.25">
      <c r="A49" s="412" t="s">
        <v>59</v>
      </c>
      <c r="B49" s="72" t="s">
        <v>136</v>
      </c>
      <c r="C49" s="39"/>
      <c r="D49" s="39"/>
      <c r="E49" s="39"/>
      <c r="F49" s="39"/>
      <c r="G49" s="39"/>
      <c r="H49" s="39"/>
      <c r="I49" s="40"/>
    </row>
    <row r="50" spans="1:34" ht="18" customHeight="1" x14ac:dyDescent="0.25">
      <c r="A50" s="413"/>
      <c r="B50" s="86" t="s">
        <v>60</v>
      </c>
      <c r="C50" s="41"/>
      <c r="D50" s="41"/>
      <c r="E50" s="41"/>
      <c r="F50" s="41"/>
      <c r="G50" s="41"/>
      <c r="H50" s="41"/>
      <c r="I50" s="42"/>
    </row>
    <row r="51" spans="1:34" ht="18" customHeight="1" x14ac:dyDescent="0.25">
      <c r="A51" s="414" t="s">
        <v>10</v>
      </c>
      <c r="B51" s="54" t="s">
        <v>137</v>
      </c>
      <c r="C51" s="43"/>
      <c r="D51" s="43"/>
      <c r="E51" s="43"/>
      <c r="F51" s="43"/>
      <c r="G51" s="43"/>
      <c r="H51" s="43"/>
      <c r="I51" s="44"/>
    </row>
    <row r="52" spans="1:34" ht="18" customHeight="1" x14ac:dyDescent="0.25">
      <c r="A52" s="415"/>
      <c r="B52" s="57" t="s">
        <v>138</v>
      </c>
      <c r="C52" s="43"/>
      <c r="D52" s="43"/>
      <c r="E52" s="43"/>
      <c r="F52" s="43"/>
      <c r="G52" s="43"/>
      <c r="H52" s="43"/>
      <c r="I52" s="44"/>
    </row>
    <row r="53" spans="1:34" ht="18" customHeight="1" thickBot="1" x14ac:dyDescent="0.3">
      <c r="A53" s="415"/>
      <c r="B53" s="87" t="s">
        <v>139</v>
      </c>
      <c r="C53" s="82"/>
      <c r="D53" s="82"/>
      <c r="E53" s="82"/>
      <c r="F53" s="82"/>
      <c r="G53" s="82"/>
      <c r="H53" s="82"/>
      <c r="I53" s="83"/>
    </row>
    <row r="54" spans="1:34" ht="18" customHeight="1" x14ac:dyDescent="0.25">
      <c r="A54" s="415"/>
      <c r="B54" s="88" t="s">
        <v>185</v>
      </c>
      <c r="C54" s="84"/>
      <c r="D54" s="84"/>
      <c r="E54" s="84"/>
      <c r="F54" s="84"/>
      <c r="G54" s="84"/>
      <c r="H54" s="84"/>
      <c r="I54" s="85"/>
    </row>
    <row r="55" spans="1:34" ht="18" customHeight="1" x14ac:dyDescent="0.25">
      <c r="A55" s="415"/>
      <c r="B55" s="57" t="s">
        <v>140</v>
      </c>
      <c r="C55" s="43"/>
      <c r="D55" s="43"/>
      <c r="E55" s="43"/>
      <c r="F55" s="43"/>
      <c r="G55" s="43"/>
      <c r="H55" s="43"/>
      <c r="I55" s="44"/>
    </row>
    <row r="56" spans="1:34" ht="18" customHeight="1" x14ac:dyDescent="0.25">
      <c r="A56" s="416"/>
      <c r="B56" s="89" t="s">
        <v>141</v>
      </c>
      <c r="C56" s="45"/>
      <c r="D56" s="45"/>
      <c r="E56" s="46"/>
      <c r="F56" s="46"/>
      <c r="G56" s="47"/>
      <c r="H56" s="47"/>
      <c r="I56" s="48"/>
    </row>
    <row r="57" spans="1:34" ht="9" customHeight="1" x14ac:dyDescent="0.25">
      <c r="A57" s="49"/>
      <c r="B57" s="49"/>
      <c r="C57" s="34"/>
      <c r="D57" s="34"/>
      <c r="E57" s="34"/>
      <c r="F57" s="34"/>
      <c r="G57" s="34"/>
      <c r="H57" s="34"/>
      <c r="I57" s="34"/>
    </row>
    <row r="58" spans="1:34" s="19" customFormat="1" ht="9" customHeight="1" x14ac:dyDescent="0.2">
      <c r="A58" s="63"/>
      <c r="B58" s="64"/>
      <c r="C58" s="64"/>
      <c r="D58" s="64"/>
      <c r="E58" s="64"/>
      <c r="F58" s="64"/>
      <c r="G58" s="64"/>
      <c r="H58" s="64"/>
      <c r="I58" s="64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</row>
    <row r="59" spans="1:34" ht="18" customHeight="1" x14ac:dyDescent="0.25">
      <c r="A59" s="50" t="s">
        <v>61</v>
      </c>
      <c r="B59" s="51" t="s">
        <v>142</v>
      </c>
      <c r="C59" s="52"/>
      <c r="D59" s="52"/>
      <c r="E59" s="52"/>
      <c r="F59" s="52"/>
      <c r="G59" s="52"/>
      <c r="H59" s="52"/>
      <c r="I59" s="53"/>
    </row>
    <row r="60" spans="1:34" ht="18" customHeight="1" x14ac:dyDescent="0.25">
      <c r="A60" s="50" t="s">
        <v>62</v>
      </c>
      <c r="B60" s="51" t="s">
        <v>143</v>
      </c>
      <c r="C60" s="52"/>
      <c r="D60" s="52"/>
      <c r="E60" s="52"/>
      <c r="F60" s="52"/>
      <c r="G60" s="52"/>
      <c r="H60" s="52"/>
      <c r="I60" s="53"/>
    </row>
    <row r="61" spans="1:34" ht="18" customHeight="1" x14ac:dyDescent="0.25">
      <c r="A61" s="414" t="s">
        <v>13</v>
      </c>
      <c r="B61" s="54" t="s">
        <v>63</v>
      </c>
      <c r="C61" s="55"/>
      <c r="D61" s="55"/>
      <c r="E61" s="55"/>
      <c r="F61" s="55"/>
      <c r="G61" s="55"/>
      <c r="H61" s="55"/>
      <c r="I61" s="56"/>
    </row>
    <row r="62" spans="1:34" ht="18" customHeight="1" x14ac:dyDescent="0.25">
      <c r="A62" s="415"/>
      <c r="B62" s="57" t="s">
        <v>144</v>
      </c>
      <c r="C62" s="43"/>
      <c r="D62" s="43"/>
      <c r="E62" s="43"/>
      <c r="F62" s="43"/>
      <c r="G62" s="43"/>
      <c r="H62" s="43"/>
      <c r="I62" s="44"/>
    </row>
    <row r="63" spans="1:34" ht="18" customHeight="1" x14ac:dyDescent="0.25">
      <c r="A63" s="416"/>
      <c r="B63" s="57" t="s">
        <v>145</v>
      </c>
      <c r="C63" s="58"/>
      <c r="D63" s="58"/>
      <c r="E63" s="58"/>
      <c r="F63" s="58"/>
      <c r="G63" s="58"/>
      <c r="H63" s="58"/>
      <c r="I63" s="59"/>
    </row>
    <row r="64" spans="1:34" ht="18" customHeight="1" x14ac:dyDescent="0.25">
      <c r="A64" s="414" t="s">
        <v>14</v>
      </c>
      <c r="B64" s="54" t="s">
        <v>64</v>
      </c>
      <c r="C64" s="55"/>
      <c r="D64" s="55"/>
      <c r="E64" s="55"/>
      <c r="F64" s="55"/>
      <c r="G64" s="55"/>
      <c r="H64" s="55"/>
      <c r="I64" s="56"/>
    </row>
    <row r="65" spans="1:9" ht="18" customHeight="1" x14ac:dyDescent="0.25">
      <c r="A65" s="415"/>
      <c r="B65" s="60" t="s">
        <v>120</v>
      </c>
      <c r="C65" s="43"/>
      <c r="D65" s="43"/>
      <c r="E65" s="43"/>
      <c r="F65" s="43"/>
      <c r="G65" s="43"/>
      <c r="H65" s="43"/>
      <c r="I65" s="44"/>
    </row>
    <row r="66" spans="1:9" ht="18" customHeight="1" x14ac:dyDescent="0.25">
      <c r="A66" s="415"/>
      <c r="B66" s="57" t="s">
        <v>65</v>
      </c>
      <c r="C66" s="43"/>
      <c r="D66" s="43"/>
      <c r="E66" s="43"/>
      <c r="F66" s="43"/>
      <c r="G66" s="43"/>
      <c r="H66" s="43"/>
      <c r="I66" s="44"/>
    </row>
    <row r="67" spans="1:9" ht="18" customHeight="1" x14ac:dyDescent="0.25">
      <c r="A67" s="415"/>
      <c r="B67" s="61" t="s">
        <v>66</v>
      </c>
      <c r="C67" s="43"/>
      <c r="D67" s="43"/>
      <c r="E67" s="43"/>
      <c r="F67" s="43"/>
      <c r="G67" s="43"/>
      <c r="H67" s="43"/>
      <c r="I67" s="44"/>
    </row>
    <row r="68" spans="1:9" ht="18" customHeight="1" x14ac:dyDescent="0.25">
      <c r="A68" s="416"/>
      <c r="B68" s="62" t="s">
        <v>67</v>
      </c>
      <c r="C68" s="58"/>
      <c r="D68" s="58"/>
      <c r="E68" s="58"/>
      <c r="F68" s="58"/>
      <c r="G68" s="58"/>
      <c r="H68" s="58"/>
      <c r="I68" s="59"/>
    </row>
    <row r="69" spans="1:9" ht="18" customHeight="1" x14ac:dyDescent="0.25">
      <c r="A69" s="50" t="s">
        <v>68</v>
      </c>
      <c r="B69" s="51" t="s">
        <v>146</v>
      </c>
      <c r="C69" s="52"/>
      <c r="D69" s="52"/>
      <c r="E69" s="52"/>
      <c r="F69" s="52"/>
      <c r="G69" s="52"/>
      <c r="H69" s="52"/>
      <c r="I69" s="53"/>
    </row>
    <row r="70" spans="1:9" ht="18" customHeight="1" x14ac:dyDescent="0.25">
      <c r="A70" s="408" t="s">
        <v>20</v>
      </c>
      <c r="B70" s="54" t="s">
        <v>147</v>
      </c>
      <c r="C70" s="55"/>
      <c r="D70" s="55"/>
      <c r="E70" s="55"/>
      <c r="F70" s="55"/>
      <c r="G70" s="55"/>
      <c r="H70" s="55"/>
      <c r="I70" s="56"/>
    </row>
    <row r="71" spans="1:9" ht="18" customHeight="1" x14ac:dyDescent="0.25">
      <c r="A71" s="417"/>
      <c r="B71" s="57" t="s">
        <v>148</v>
      </c>
      <c r="C71" s="43"/>
      <c r="D71" s="43"/>
      <c r="E71" s="43"/>
      <c r="F71" s="43"/>
      <c r="G71" s="43"/>
      <c r="H71" s="43"/>
      <c r="I71" s="44"/>
    </row>
    <row r="72" spans="1:9" ht="18" customHeight="1" x14ac:dyDescent="0.25">
      <c r="A72" s="417"/>
      <c r="B72" s="57" t="s">
        <v>149</v>
      </c>
      <c r="C72" s="43"/>
      <c r="D72" s="43"/>
      <c r="E72" s="43"/>
      <c r="F72" s="43"/>
      <c r="G72" s="43"/>
      <c r="H72" s="43"/>
      <c r="I72" s="44"/>
    </row>
    <row r="73" spans="1:9" ht="18" customHeight="1" x14ac:dyDescent="0.25">
      <c r="A73" s="417"/>
      <c r="B73" s="61" t="s">
        <v>150</v>
      </c>
      <c r="C73" s="43"/>
      <c r="D73" s="43"/>
      <c r="E73" s="43"/>
      <c r="F73" s="43"/>
      <c r="G73" s="43"/>
      <c r="H73" s="43"/>
      <c r="I73" s="44"/>
    </row>
    <row r="74" spans="1:9" ht="18" customHeight="1" x14ac:dyDescent="0.25">
      <c r="A74" s="146"/>
      <c r="B74" s="61" t="s">
        <v>151</v>
      </c>
      <c r="C74" s="43"/>
      <c r="D74" s="43"/>
      <c r="E74" s="43"/>
      <c r="F74" s="43"/>
      <c r="G74" s="43"/>
      <c r="H74" s="43"/>
      <c r="I74" s="44"/>
    </row>
    <row r="75" spans="1:9" ht="18" customHeight="1" x14ac:dyDescent="0.25">
      <c r="A75" s="408" t="s">
        <v>21</v>
      </c>
      <c r="B75" s="54" t="s">
        <v>69</v>
      </c>
      <c r="C75" s="55"/>
      <c r="D75" s="55"/>
      <c r="E75" s="55"/>
      <c r="F75" s="55"/>
      <c r="G75" s="55"/>
      <c r="H75" s="55"/>
      <c r="I75" s="56"/>
    </row>
    <row r="76" spans="1:9" ht="18" customHeight="1" x14ac:dyDescent="0.25">
      <c r="A76" s="417"/>
      <c r="B76" s="57" t="s">
        <v>70</v>
      </c>
      <c r="C76" s="43"/>
      <c r="D76" s="43"/>
      <c r="E76" s="43"/>
      <c r="F76" s="43"/>
      <c r="G76" s="43"/>
      <c r="H76" s="43"/>
      <c r="I76" s="44"/>
    </row>
    <row r="77" spans="1:9" ht="18" customHeight="1" x14ac:dyDescent="0.25">
      <c r="A77" s="417"/>
      <c r="B77" s="61" t="s">
        <v>152</v>
      </c>
      <c r="C77" s="43"/>
      <c r="D77" s="43"/>
      <c r="E77" s="43"/>
      <c r="F77" s="43"/>
      <c r="G77" s="43"/>
      <c r="H77" s="43"/>
      <c r="I77" s="44"/>
    </row>
    <row r="78" spans="1:9" ht="18" customHeight="1" x14ac:dyDescent="0.25">
      <c r="A78" s="146"/>
      <c r="B78" s="61" t="s">
        <v>153</v>
      </c>
      <c r="C78" s="43"/>
      <c r="D78" s="43"/>
      <c r="E78" s="43"/>
      <c r="F78" s="43"/>
      <c r="G78" s="43"/>
      <c r="H78" s="43"/>
      <c r="I78" s="44"/>
    </row>
    <row r="79" spans="1:9" ht="18" customHeight="1" x14ac:dyDescent="0.25">
      <c r="A79" s="66" t="s">
        <v>23</v>
      </c>
      <c r="B79" s="67" t="s">
        <v>121</v>
      </c>
      <c r="C79" s="68"/>
      <c r="D79" s="68"/>
      <c r="E79" s="68"/>
      <c r="F79" s="68"/>
      <c r="G79" s="68"/>
      <c r="H79" s="68"/>
      <c r="I79" s="69"/>
    </row>
    <row r="80" spans="1:9" ht="18" customHeight="1" x14ac:dyDescent="0.25">
      <c r="A80" s="408" t="s">
        <v>24</v>
      </c>
      <c r="B80" s="54" t="s">
        <v>154</v>
      </c>
      <c r="C80" s="55"/>
      <c r="D80" s="55"/>
      <c r="E80" s="55"/>
      <c r="F80" s="55"/>
      <c r="G80" s="55"/>
      <c r="H80" s="55"/>
      <c r="I80" s="56"/>
    </row>
    <row r="81" spans="1:34" ht="18" customHeight="1" x14ac:dyDescent="0.25">
      <c r="A81" s="417"/>
      <c r="B81" s="57" t="s">
        <v>155</v>
      </c>
      <c r="C81" s="43"/>
      <c r="D81" s="43"/>
      <c r="E81" s="43"/>
      <c r="F81" s="43"/>
      <c r="G81" s="43"/>
      <c r="H81" s="43"/>
      <c r="I81" s="44"/>
    </row>
    <row r="82" spans="1:34" ht="18" customHeight="1" x14ac:dyDescent="0.25">
      <c r="A82" s="409"/>
      <c r="B82" s="70" t="s">
        <v>156</v>
      </c>
      <c r="C82" s="58"/>
      <c r="D82" s="58"/>
      <c r="E82" s="58"/>
      <c r="F82" s="58"/>
      <c r="G82" s="58"/>
      <c r="H82" s="58"/>
      <c r="I82" s="59"/>
    </row>
    <row r="83" spans="1:34" s="19" customFormat="1" ht="9" customHeight="1" x14ac:dyDescent="0.2">
      <c r="A83" s="63"/>
      <c r="B83" s="64"/>
      <c r="C83" s="64"/>
      <c r="D83" s="64"/>
      <c r="E83" s="64"/>
      <c r="F83" s="64"/>
      <c r="G83" s="64"/>
      <c r="H83" s="64"/>
      <c r="I83" s="64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</row>
    <row r="84" spans="1:34" ht="18" customHeight="1" x14ac:dyDescent="0.25">
      <c r="A84" s="71"/>
      <c r="B84" s="72" t="s">
        <v>157</v>
      </c>
      <c r="C84" s="39"/>
      <c r="D84" s="39"/>
      <c r="E84" s="39"/>
      <c r="F84" s="39"/>
      <c r="G84" s="39"/>
      <c r="H84" s="39"/>
      <c r="I84" s="40"/>
    </row>
    <row r="85" spans="1:34" ht="18" customHeight="1" x14ac:dyDescent="0.25">
      <c r="A85" s="73"/>
      <c r="B85" s="74" t="s">
        <v>158</v>
      </c>
      <c r="C85" s="41"/>
      <c r="D85" s="41"/>
      <c r="E85" s="41"/>
      <c r="F85" s="41"/>
      <c r="G85" s="41"/>
      <c r="H85" s="41"/>
      <c r="I85" s="42"/>
    </row>
    <row r="86" spans="1:34" ht="18" customHeight="1" x14ac:dyDescent="0.25">
      <c r="A86" s="410" t="s">
        <v>29</v>
      </c>
      <c r="B86" s="54" t="s">
        <v>159</v>
      </c>
      <c r="C86" s="55"/>
      <c r="D86" s="55"/>
      <c r="E86" s="55"/>
      <c r="F86" s="55"/>
      <c r="G86" s="55"/>
      <c r="H86" s="55"/>
      <c r="I86" s="56"/>
    </row>
    <row r="87" spans="1:34" ht="18" customHeight="1" x14ac:dyDescent="0.25">
      <c r="A87" s="411"/>
      <c r="B87" s="91" t="s">
        <v>160</v>
      </c>
      <c r="C87" s="58"/>
      <c r="D87" s="58"/>
      <c r="E87" s="58"/>
      <c r="F87" s="58"/>
      <c r="G87" s="58"/>
      <c r="H87" s="58"/>
      <c r="I87" s="59"/>
    </row>
    <row r="88" spans="1:34" ht="18" customHeight="1" x14ac:dyDescent="0.25">
      <c r="A88" s="66" t="s">
        <v>30</v>
      </c>
      <c r="B88" s="67" t="s">
        <v>122</v>
      </c>
      <c r="C88" s="68"/>
      <c r="D88" s="68"/>
      <c r="E88" s="68"/>
      <c r="F88" s="68"/>
      <c r="G88" s="68"/>
      <c r="H88" s="68"/>
      <c r="I88" s="69"/>
    </row>
    <row r="89" spans="1:34" ht="18" customHeight="1" x14ac:dyDescent="0.25">
      <c r="A89" s="66" t="s">
        <v>33</v>
      </c>
      <c r="B89" s="67" t="s">
        <v>123</v>
      </c>
      <c r="C89" s="68"/>
      <c r="D89" s="68"/>
      <c r="E89" s="68"/>
      <c r="F89" s="68"/>
      <c r="G89" s="68"/>
      <c r="H89" s="68"/>
      <c r="I89" s="69"/>
    </row>
    <row r="90" spans="1:34" ht="18" customHeight="1" x14ac:dyDescent="0.25">
      <c r="A90" s="408" t="s">
        <v>36</v>
      </c>
      <c r="B90" s="54" t="s">
        <v>71</v>
      </c>
      <c r="C90" s="55"/>
      <c r="D90" s="55"/>
      <c r="E90" s="55"/>
      <c r="F90" s="55"/>
      <c r="G90" s="55"/>
      <c r="H90" s="55"/>
      <c r="I90" s="56"/>
    </row>
    <row r="91" spans="1:34" ht="18" customHeight="1" x14ac:dyDescent="0.25">
      <c r="A91" s="417"/>
      <c r="B91" s="75" t="s">
        <v>72</v>
      </c>
      <c r="C91" s="43"/>
      <c r="D91" s="43"/>
      <c r="E91" s="43"/>
      <c r="F91" s="43"/>
      <c r="G91" s="43"/>
      <c r="H91" s="43"/>
      <c r="I91" s="44"/>
    </row>
    <row r="92" spans="1:34" ht="18" customHeight="1" x14ac:dyDescent="0.25">
      <c r="A92" s="409"/>
      <c r="B92" s="76" t="s">
        <v>73</v>
      </c>
      <c r="C92" s="58"/>
      <c r="D92" s="58"/>
      <c r="E92" s="58"/>
      <c r="F92" s="58"/>
      <c r="G92" s="58"/>
      <c r="H92" s="58"/>
      <c r="I92" s="59"/>
    </row>
    <row r="93" spans="1:34" ht="18" customHeight="1" x14ac:dyDescent="0.25">
      <c r="A93" s="408" t="s">
        <v>38</v>
      </c>
      <c r="B93" s="54" t="s">
        <v>161</v>
      </c>
      <c r="C93" s="55"/>
      <c r="D93" s="55"/>
      <c r="E93" s="55"/>
      <c r="F93" s="55"/>
      <c r="G93" s="55"/>
      <c r="H93" s="55"/>
      <c r="I93" s="56"/>
    </row>
    <row r="94" spans="1:34" ht="18" customHeight="1" x14ac:dyDescent="0.25">
      <c r="A94" s="409"/>
      <c r="B94" s="70" t="s">
        <v>162</v>
      </c>
      <c r="C94" s="58"/>
      <c r="D94" s="58"/>
      <c r="E94" s="58"/>
      <c r="F94" s="58"/>
      <c r="G94" s="58"/>
      <c r="H94" s="58"/>
      <c r="I94" s="59"/>
    </row>
    <row r="95" spans="1:34" ht="18" customHeight="1" x14ac:dyDescent="0.25">
      <c r="A95" s="410" t="s">
        <v>41</v>
      </c>
      <c r="B95" s="54" t="s">
        <v>163</v>
      </c>
      <c r="C95" s="55"/>
      <c r="D95" s="55"/>
      <c r="E95" s="55"/>
      <c r="F95" s="55"/>
      <c r="G95" s="55"/>
      <c r="H95" s="55"/>
      <c r="I95" s="56"/>
    </row>
    <row r="96" spans="1:34" ht="18" customHeight="1" x14ac:dyDescent="0.25">
      <c r="A96" s="411"/>
      <c r="B96" s="91" t="s">
        <v>160</v>
      </c>
      <c r="C96" s="58"/>
      <c r="D96" s="58"/>
      <c r="E96" s="58"/>
      <c r="F96" s="58"/>
      <c r="G96" s="58"/>
      <c r="H96" s="58"/>
      <c r="I96" s="59"/>
    </row>
    <row r="97" spans="1:9" ht="18" customHeight="1" x14ac:dyDescent="0.25">
      <c r="A97" s="81" t="s">
        <v>201</v>
      </c>
      <c r="B97" s="78"/>
      <c r="C97" s="78"/>
      <c r="D97" s="78"/>
      <c r="E97" s="78"/>
      <c r="F97" s="78"/>
      <c r="G97" s="78"/>
      <c r="H97" s="78"/>
      <c r="I97" s="78"/>
    </row>
    <row r="98" spans="1:9" ht="13.2" x14ac:dyDescent="0.25"/>
    <row r="99" spans="1:9" ht="13.2" x14ac:dyDescent="0.25"/>
    <row r="100" spans="1:9" ht="13.2" x14ac:dyDescent="0.25"/>
    <row r="101" spans="1:9" ht="13.2" hidden="1" x14ac:dyDescent="0.25"/>
    <row r="102" spans="1:9" ht="13.2" hidden="1" x14ac:dyDescent="0.25"/>
    <row r="103" spans="1:9" ht="13.2" hidden="1" x14ac:dyDescent="0.25"/>
    <row r="104" spans="1:9" ht="13.2" hidden="1" x14ac:dyDescent="0.25"/>
    <row r="105" spans="1:9" ht="13.2" hidden="1" x14ac:dyDescent="0.25"/>
    <row r="106" spans="1:9" ht="13.2" hidden="1" x14ac:dyDescent="0.25"/>
    <row r="107" spans="1:9" ht="13.2" hidden="1" x14ac:dyDescent="0.25"/>
    <row r="108" spans="1:9" ht="13.2" hidden="1" x14ac:dyDescent="0.25"/>
    <row r="109" spans="1:9" ht="13.2" hidden="1" x14ac:dyDescent="0.25"/>
    <row r="110" spans="1:9" ht="13.2" hidden="1" x14ac:dyDescent="0.25"/>
    <row r="111" spans="1:9" ht="13.2" hidden="1" x14ac:dyDescent="0.25"/>
    <row r="112" spans="1:9" ht="13.2" hidden="1" x14ac:dyDescent="0.25"/>
    <row r="113" ht="13.2" hidden="1" x14ac:dyDescent="0.25"/>
    <row r="114" ht="18" customHeight="1" x14ac:dyDescent="0.25"/>
    <row r="115" ht="18" customHeight="1" x14ac:dyDescent="0.25"/>
    <row r="116" ht="18" customHeight="1" x14ac:dyDescent="0.25"/>
  </sheetData>
  <sheetProtection sheet="1" objects="1" scenarios="1"/>
  <mergeCells count="11">
    <mergeCell ref="A93:A94"/>
    <mergeCell ref="A95:A96"/>
    <mergeCell ref="A49:A50"/>
    <mergeCell ref="A51:A56"/>
    <mergeCell ref="A61:A63"/>
    <mergeCell ref="A64:A68"/>
    <mergeCell ref="A75:A77"/>
    <mergeCell ref="A70:A73"/>
    <mergeCell ref="A80:A82"/>
    <mergeCell ref="A86:A87"/>
    <mergeCell ref="A90:A92"/>
  </mergeCells>
  <printOptions horizontalCentered="1"/>
  <pageMargins left="0.2" right="0.2" top="0.75" bottom="0.5" header="0.25" footer="0.25"/>
  <pageSetup fitToHeight="2" orientation="portrait" r:id="rId1"/>
  <headerFooter>
    <oddFooter>&amp;C&amp;"Times New Roman,Regular"Page &amp;P of &amp;N</oddFooter>
  </headerFooter>
  <rowBreaks count="1" manualBreakCount="1">
    <brk id="5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CCFF"/>
    <pageSetUpPr fitToPage="1"/>
  </sheetPr>
  <dimension ref="A1:AH62"/>
  <sheetViews>
    <sheetView workbookViewId="0"/>
  </sheetViews>
  <sheetFormatPr defaultColWidth="8.88671875" defaultRowHeight="13.2" zeroHeight="1" x14ac:dyDescent="0.25"/>
  <cols>
    <col min="1" max="1" width="8.77734375" style="12" customWidth="1"/>
    <col min="2" max="10" width="7.77734375" style="12" customWidth="1"/>
    <col min="11" max="11" width="9.77734375" style="12" customWidth="1"/>
    <col min="12" max="16384" width="8.88671875" style="12"/>
  </cols>
  <sheetData>
    <row r="1" spans="1:34" s="93" customFormat="1" ht="15" customHeight="1" x14ac:dyDescent="0.25">
      <c r="A1" s="147"/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34" s="93" customFormat="1" ht="18" customHeight="1" x14ac:dyDescent="0.25">
      <c r="A2" s="143" t="s">
        <v>178</v>
      </c>
      <c r="B2" s="94"/>
      <c r="C2" s="94"/>
      <c r="D2" s="94"/>
      <c r="E2" s="94"/>
      <c r="F2" s="94"/>
      <c r="G2" s="94"/>
      <c r="H2" s="94"/>
      <c r="I2" s="94"/>
      <c r="J2" s="94"/>
      <c r="K2" s="95"/>
    </row>
    <row r="3" spans="1:34" s="93" customFormat="1" ht="18" customHeight="1" x14ac:dyDescent="0.25">
      <c r="A3" s="144" t="s">
        <v>98</v>
      </c>
      <c r="B3" s="94"/>
      <c r="C3" s="94"/>
      <c r="D3" s="94"/>
      <c r="E3" s="94"/>
      <c r="F3" s="94"/>
      <c r="G3" s="94"/>
      <c r="H3" s="94"/>
      <c r="I3" s="94"/>
      <c r="J3" s="94"/>
      <c r="K3" s="95"/>
    </row>
    <row r="4" spans="1:34" s="93" customFormat="1" x14ac:dyDescent="0.25">
      <c r="A4" s="147"/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34" s="93" customFormat="1" ht="15" customHeight="1" x14ac:dyDescent="0.25">
      <c r="A5" s="147" t="s">
        <v>172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34" s="93" customFormat="1" ht="15" customHeight="1" x14ac:dyDescent="0.25">
      <c r="A6" s="147" t="s">
        <v>171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34" s="93" customFormat="1" ht="9.9" customHeight="1" x14ac:dyDescent="0.25">
      <c r="A7" s="147"/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34" s="93" customFormat="1" ht="15" customHeight="1" x14ac:dyDescent="0.25">
      <c r="A8" s="147" t="s">
        <v>175</v>
      </c>
      <c r="B8" s="92"/>
      <c r="C8" s="92"/>
      <c r="D8" s="92"/>
      <c r="E8" s="92"/>
      <c r="F8" s="92"/>
      <c r="G8" s="92"/>
      <c r="H8" s="92"/>
      <c r="I8" s="92"/>
      <c r="J8" s="92"/>
      <c r="K8" s="92"/>
    </row>
    <row r="9" spans="1:34" s="93" customFormat="1" ht="15" customHeight="1" x14ac:dyDescent="0.25">
      <c r="A9" s="147" t="s">
        <v>174</v>
      </c>
      <c r="B9" s="92"/>
      <c r="C9" s="92"/>
      <c r="D9" s="92"/>
      <c r="E9" s="92"/>
      <c r="F9" s="92"/>
      <c r="G9" s="92"/>
      <c r="H9" s="92"/>
      <c r="I9" s="92"/>
      <c r="J9" s="92"/>
      <c r="K9" s="92"/>
    </row>
    <row r="10" spans="1:34" s="93" customFormat="1" ht="15" customHeight="1" x14ac:dyDescent="0.25">
      <c r="A10" s="147" t="s">
        <v>173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</row>
    <row r="11" spans="1:34" s="93" customFormat="1" ht="9.9" customHeight="1" x14ac:dyDescent="0.25">
      <c r="A11" s="147"/>
      <c r="B11" s="92"/>
      <c r="C11" s="92"/>
      <c r="D11" s="92"/>
      <c r="E11" s="92"/>
      <c r="F11" s="92"/>
      <c r="G11" s="92"/>
      <c r="H11" s="92"/>
      <c r="I11" s="92"/>
      <c r="J11" s="92"/>
      <c r="K11" s="92"/>
    </row>
    <row r="12" spans="1:34" s="19" customFormat="1" ht="15" customHeight="1" x14ac:dyDescent="0.25">
      <c r="A12" s="29" t="s">
        <v>180</v>
      </c>
      <c r="B12" s="20"/>
      <c r="C12" s="20"/>
      <c r="D12" s="20"/>
      <c r="E12" s="20"/>
      <c r="F12" s="20"/>
      <c r="G12" s="20"/>
      <c r="H12" s="20"/>
      <c r="I12" s="20"/>
      <c r="J12" s="96"/>
      <c r="K12" s="92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4" s="19" customFormat="1" ht="15" customHeight="1" x14ac:dyDescent="0.25">
      <c r="A13" s="29" t="s">
        <v>176</v>
      </c>
      <c r="B13" s="20"/>
      <c r="C13" s="20"/>
      <c r="D13" s="20"/>
      <c r="E13" s="20"/>
      <c r="F13" s="20"/>
      <c r="G13" s="20"/>
      <c r="H13" s="20"/>
      <c r="I13" s="20"/>
      <c r="J13" s="96"/>
      <c r="K13" s="92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4" s="19" customFormat="1" ht="9.9" customHeight="1" x14ac:dyDescent="0.25">
      <c r="A14" s="29"/>
      <c r="B14" s="20"/>
      <c r="C14" s="20"/>
      <c r="D14" s="20"/>
      <c r="E14" s="20"/>
      <c r="F14" s="20"/>
      <c r="G14" s="20"/>
      <c r="H14" s="20"/>
      <c r="I14" s="20"/>
      <c r="J14" s="96"/>
      <c r="K14" s="92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4" s="93" customFormat="1" ht="15" customHeight="1" x14ac:dyDescent="0.25">
      <c r="A15" s="147" t="s">
        <v>200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</row>
    <row r="16" spans="1:34" s="93" customFormat="1" ht="15" customHeight="1" x14ac:dyDescent="0.25">
      <c r="A16" s="147" t="s">
        <v>203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</row>
    <row r="17" spans="1:11" s="93" customFormat="1" ht="9.9" customHeight="1" x14ac:dyDescent="0.25">
      <c r="A17" s="147"/>
      <c r="B17" s="92"/>
      <c r="C17" s="92"/>
      <c r="D17" s="92"/>
      <c r="E17" s="92"/>
      <c r="F17" s="92"/>
      <c r="G17" s="92"/>
      <c r="H17" s="92"/>
      <c r="I17" s="92"/>
      <c r="J17" s="92"/>
      <c r="K17" s="92"/>
    </row>
    <row r="18" spans="1:11" s="98" customFormat="1" ht="15" customHeight="1" x14ac:dyDescent="0.25">
      <c r="A18" s="147" t="s">
        <v>49</v>
      </c>
      <c r="B18" s="97"/>
      <c r="C18" s="147" t="s">
        <v>181</v>
      </c>
      <c r="D18" s="147"/>
      <c r="E18" s="147"/>
      <c r="F18" s="147"/>
      <c r="G18" s="147"/>
      <c r="H18" s="97"/>
      <c r="I18" s="97"/>
      <c r="J18" s="97"/>
      <c r="K18" s="97"/>
    </row>
    <row r="19" spans="1:11" s="98" customFormat="1" ht="15" customHeight="1" x14ac:dyDescent="0.25">
      <c r="A19" s="147" t="s">
        <v>50</v>
      </c>
      <c r="B19" s="97"/>
      <c r="C19" s="147" t="s">
        <v>82</v>
      </c>
      <c r="D19" s="147"/>
      <c r="E19" s="147"/>
      <c r="F19" s="147"/>
      <c r="G19" s="147"/>
      <c r="H19" s="97"/>
      <c r="I19" s="97"/>
      <c r="J19" s="97"/>
      <c r="K19" s="97"/>
    </row>
    <row r="20" spans="1:11" s="98" customFormat="1" ht="15" customHeight="1" x14ac:dyDescent="0.25">
      <c r="A20" s="147" t="s">
        <v>51</v>
      </c>
      <c r="B20" s="97"/>
      <c r="C20" s="418" t="s">
        <v>164</v>
      </c>
      <c r="D20" s="418"/>
      <c r="E20" s="418"/>
      <c r="F20" s="418"/>
      <c r="G20" s="418"/>
      <c r="H20" s="99"/>
      <c r="I20" s="97"/>
      <c r="J20" s="97"/>
      <c r="K20" s="97"/>
    </row>
    <row r="21" spans="1:11" s="98" customFormat="1" ht="15" customHeight="1" x14ac:dyDescent="0.25">
      <c r="A21" s="147" t="s">
        <v>52</v>
      </c>
      <c r="B21" s="97"/>
      <c r="C21" s="147" t="s">
        <v>53</v>
      </c>
      <c r="D21" s="147"/>
      <c r="E21" s="147"/>
      <c r="F21" s="147"/>
      <c r="G21" s="147"/>
      <c r="H21" s="97"/>
      <c r="I21" s="97"/>
      <c r="J21" s="97"/>
      <c r="K21" s="97"/>
    </row>
    <row r="22" spans="1:11" s="93" customFormat="1" ht="9.9" customHeight="1" x14ac:dyDescent="0.25">
      <c r="A22" s="147"/>
      <c r="B22" s="92"/>
      <c r="C22" s="147"/>
      <c r="D22" s="147"/>
      <c r="E22" s="147"/>
      <c r="F22" s="147"/>
      <c r="G22" s="147"/>
      <c r="H22" s="92"/>
      <c r="I22" s="92"/>
      <c r="J22" s="92"/>
      <c r="K22" s="92"/>
    </row>
    <row r="23" spans="1:11" s="93" customFormat="1" ht="15" customHeight="1" x14ac:dyDescent="0.25">
      <c r="A23" s="147" t="s">
        <v>83</v>
      </c>
      <c r="B23" s="92"/>
      <c r="C23" s="147" t="s">
        <v>92</v>
      </c>
      <c r="D23" s="147"/>
      <c r="E23" s="147"/>
      <c r="F23" s="147"/>
      <c r="G23" s="147"/>
      <c r="H23" s="92"/>
      <c r="I23" s="92"/>
      <c r="J23" s="92"/>
      <c r="K23" s="92"/>
    </row>
    <row r="24" spans="1:11" s="93" customFormat="1" ht="15" customHeight="1" x14ac:dyDescent="0.25">
      <c r="A24" s="147" t="s">
        <v>84</v>
      </c>
      <c r="B24" s="92"/>
      <c r="C24" s="147" t="s">
        <v>85</v>
      </c>
      <c r="D24" s="147"/>
      <c r="E24" s="147"/>
      <c r="F24" s="147"/>
      <c r="G24" s="147"/>
      <c r="H24" s="92"/>
      <c r="I24" s="92"/>
      <c r="J24" s="92"/>
      <c r="K24" s="92"/>
    </row>
    <row r="25" spans="1:11" s="93" customFormat="1" ht="9.9" customHeight="1" x14ac:dyDescent="0.25">
      <c r="A25" s="147"/>
      <c r="B25" s="92"/>
      <c r="C25" s="92"/>
      <c r="D25" s="92"/>
      <c r="E25" s="92"/>
      <c r="F25" s="92"/>
      <c r="G25" s="92"/>
      <c r="H25" s="92"/>
      <c r="I25" s="92"/>
      <c r="J25" s="92"/>
      <c r="K25" s="92"/>
    </row>
    <row r="26" spans="1:11" s="93" customFormat="1" ht="15" customHeight="1" x14ac:dyDescent="0.25">
      <c r="A26" s="100" t="s">
        <v>165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</row>
    <row r="27" spans="1:11" s="93" customFormat="1" ht="15" customHeight="1" x14ac:dyDescent="0.25">
      <c r="A27" s="101" t="s">
        <v>166</v>
      </c>
      <c r="B27" s="92"/>
      <c r="C27" s="92"/>
      <c r="D27" s="92"/>
      <c r="E27" s="92"/>
      <c r="F27" s="92"/>
      <c r="G27" s="102"/>
      <c r="H27" s="92"/>
      <c r="I27" s="92"/>
      <c r="J27" s="92"/>
      <c r="K27" s="92"/>
    </row>
    <row r="28" spans="1:11" s="93" customFormat="1" ht="9.9" customHeight="1" x14ac:dyDescent="0.25">
      <c r="A28" s="147"/>
      <c r="B28" s="92"/>
      <c r="C28" s="92"/>
      <c r="D28" s="92"/>
      <c r="E28" s="92"/>
      <c r="F28" s="92"/>
      <c r="G28" s="92"/>
      <c r="H28" s="92"/>
      <c r="I28" s="92"/>
      <c r="J28" s="92"/>
      <c r="K28" s="92"/>
    </row>
    <row r="29" spans="1:11" s="105" customFormat="1" ht="15" customHeight="1" x14ac:dyDescent="0.25">
      <c r="A29" s="103" t="s">
        <v>100</v>
      </c>
      <c r="B29" s="104"/>
      <c r="C29" s="104"/>
      <c r="D29" s="104"/>
      <c r="E29" s="104"/>
      <c r="F29" s="104"/>
      <c r="G29" s="104"/>
      <c r="H29" s="104"/>
      <c r="I29" s="104"/>
      <c r="J29" s="104"/>
      <c r="K29" s="92"/>
    </row>
    <row r="30" spans="1:11" s="105" customFormat="1" ht="15" customHeight="1" x14ac:dyDescent="0.25">
      <c r="A30" s="103" t="s">
        <v>99</v>
      </c>
      <c r="B30" s="104"/>
      <c r="C30" s="104"/>
      <c r="D30" s="104"/>
      <c r="E30" s="104"/>
      <c r="F30" s="104"/>
      <c r="G30" s="104"/>
      <c r="H30" s="104"/>
      <c r="I30" s="104"/>
      <c r="J30" s="104"/>
      <c r="K30" s="92"/>
    </row>
    <row r="31" spans="1:11" s="105" customFormat="1" ht="9.9" customHeight="1" x14ac:dyDescent="0.25">
      <c r="A31" s="106"/>
      <c r="B31" s="96"/>
      <c r="C31" s="96"/>
      <c r="D31" s="96"/>
      <c r="E31" s="96"/>
      <c r="F31" s="96"/>
      <c r="G31" s="96"/>
      <c r="H31" s="96"/>
      <c r="I31" s="96"/>
      <c r="J31" s="96"/>
      <c r="K31" s="92"/>
    </row>
    <row r="32" spans="1:11" s="93" customFormat="1" ht="15" customHeight="1" x14ac:dyDescent="0.25">
      <c r="A32" s="147" t="s">
        <v>86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</row>
    <row r="33" spans="1:11" s="93" customFormat="1" ht="15" customHeight="1" x14ac:dyDescent="0.25">
      <c r="A33" s="147" t="s">
        <v>87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</row>
    <row r="34" spans="1:11" s="93" customFormat="1" ht="9.9" customHeight="1" x14ac:dyDescent="0.25">
      <c r="A34" s="147"/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1:11" s="93" customFormat="1" ht="18" customHeight="1" x14ac:dyDescent="0.25">
      <c r="A35" s="107" t="s">
        <v>88</v>
      </c>
      <c r="B35" s="108"/>
      <c r="C35" s="108"/>
      <c r="D35" s="108"/>
      <c r="E35" s="109"/>
      <c r="F35" s="109"/>
      <c r="G35" s="109"/>
      <c r="H35" s="109"/>
      <c r="I35" s="109"/>
      <c r="J35" s="109"/>
      <c r="K35" s="110"/>
    </row>
    <row r="36" spans="1:11" s="123" customFormat="1" ht="21.9" customHeight="1" x14ac:dyDescent="0.2">
      <c r="A36" s="135"/>
      <c r="B36" s="136" t="s">
        <v>167</v>
      </c>
      <c r="C36" s="137"/>
      <c r="D36" s="137"/>
      <c r="E36" s="137"/>
      <c r="F36" s="137"/>
      <c r="G36" s="137"/>
      <c r="H36" s="137"/>
      <c r="I36" s="137"/>
      <c r="J36" s="137"/>
      <c r="K36" s="138"/>
    </row>
    <row r="37" spans="1:11" s="123" customFormat="1" ht="18" customHeight="1" x14ac:dyDescent="0.2">
      <c r="A37" s="135"/>
      <c r="B37" s="136" t="s">
        <v>168</v>
      </c>
      <c r="C37" s="137"/>
      <c r="D37" s="137"/>
      <c r="E37" s="137"/>
      <c r="F37" s="137"/>
      <c r="G37" s="137"/>
      <c r="H37" s="137"/>
      <c r="I37" s="137"/>
      <c r="J37" s="137"/>
      <c r="K37" s="138"/>
    </row>
    <row r="38" spans="1:11" s="123" customFormat="1" ht="18" customHeight="1" x14ac:dyDescent="0.2">
      <c r="A38" s="135"/>
      <c r="B38" s="419" t="s">
        <v>177</v>
      </c>
      <c r="C38" s="420"/>
      <c r="D38" s="420"/>
      <c r="E38" s="420"/>
      <c r="F38" s="420"/>
      <c r="G38" s="420"/>
      <c r="H38" s="420"/>
      <c r="I38" s="420"/>
      <c r="J38" s="420"/>
      <c r="K38" s="421"/>
    </row>
    <row r="39" spans="1:11" s="123" customFormat="1" ht="18" customHeight="1" x14ac:dyDescent="0.2">
      <c r="A39" s="135"/>
      <c r="B39" s="419" t="s">
        <v>93</v>
      </c>
      <c r="C39" s="422"/>
      <c r="D39" s="422"/>
      <c r="E39" s="422"/>
      <c r="F39" s="422"/>
      <c r="G39" s="422"/>
      <c r="H39" s="422"/>
      <c r="I39" s="422"/>
      <c r="J39" s="422"/>
      <c r="K39" s="421"/>
    </row>
    <row r="40" spans="1:11" s="93" customFormat="1" ht="9.9" customHeight="1" x14ac:dyDescent="0.25">
      <c r="A40" s="111"/>
      <c r="B40" s="114"/>
      <c r="C40" s="112"/>
      <c r="D40" s="112"/>
      <c r="E40" s="112"/>
      <c r="F40" s="112"/>
      <c r="G40" s="112"/>
      <c r="H40" s="112"/>
      <c r="I40" s="112"/>
      <c r="J40" s="112"/>
      <c r="K40" s="113"/>
    </row>
    <row r="41" spans="1:11" s="93" customFormat="1" ht="24.9" customHeight="1" x14ac:dyDescent="0.25">
      <c r="A41" s="115" t="s">
        <v>170</v>
      </c>
      <c r="B41" s="116"/>
      <c r="C41" s="117"/>
      <c r="D41" s="117"/>
      <c r="E41" s="117"/>
      <c r="F41" s="117"/>
      <c r="G41" s="117"/>
      <c r="H41" s="117"/>
      <c r="I41" s="117"/>
      <c r="J41" s="117"/>
      <c r="K41" s="118"/>
    </row>
    <row r="42" spans="1:11" s="93" customFormat="1" ht="8.1" customHeight="1" x14ac:dyDescent="0.25">
      <c r="A42" s="119"/>
      <c r="B42" s="119"/>
      <c r="C42" s="92"/>
      <c r="D42" s="92"/>
      <c r="E42" s="92"/>
      <c r="F42" s="92"/>
      <c r="G42" s="92"/>
      <c r="H42" s="92"/>
      <c r="I42" s="92"/>
      <c r="J42" s="92"/>
      <c r="K42" s="92"/>
    </row>
    <row r="43" spans="1:11" s="123" customFormat="1" ht="18" customHeight="1" x14ac:dyDescent="0.25">
      <c r="A43" s="423" t="s">
        <v>10</v>
      </c>
      <c r="B43" s="120" t="s">
        <v>188</v>
      </c>
      <c r="C43" s="121"/>
      <c r="D43" s="121"/>
      <c r="E43" s="121"/>
      <c r="F43" s="121"/>
      <c r="G43" s="121"/>
      <c r="H43" s="121"/>
      <c r="I43" s="121"/>
      <c r="J43" s="121"/>
      <c r="K43" s="122"/>
    </row>
    <row r="44" spans="1:11" s="123" customFormat="1" ht="18" customHeight="1" x14ac:dyDescent="0.25">
      <c r="A44" s="424"/>
      <c r="B44" s="124" t="s">
        <v>189</v>
      </c>
      <c r="C44" s="125"/>
      <c r="D44" s="125"/>
      <c r="E44" s="125"/>
      <c r="F44" s="125"/>
      <c r="G44" s="125"/>
      <c r="H44" s="125"/>
      <c r="I44" s="125"/>
      <c r="J44" s="125"/>
      <c r="K44" s="126"/>
    </row>
    <row r="45" spans="1:11" s="123" customFormat="1" ht="18" customHeight="1" x14ac:dyDescent="0.25">
      <c r="A45" s="139" t="s">
        <v>13</v>
      </c>
      <c r="B45" s="127" t="s">
        <v>89</v>
      </c>
      <c r="C45" s="128"/>
      <c r="D45" s="128"/>
      <c r="E45" s="128"/>
      <c r="F45" s="128"/>
      <c r="G45" s="128"/>
      <c r="H45" s="128"/>
      <c r="I45" s="128"/>
      <c r="J45" s="128"/>
      <c r="K45" s="129"/>
    </row>
    <row r="46" spans="1:11" s="123" customFormat="1" ht="18" customHeight="1" x14ac:dyDescent="0.25">
      <c r="A46" s="423" t="s">
        <v>14</v>
      </c>
      <c r="B46" s="130" t="s">
        <v>95</v>
      </c>
      <c r="C46" s="121"/>
      <c r="D46" s="121"/>
      <c r="E46" s="121"/>
      <c r="F46" s="121"/>
      <c r="G46" s="121"/>
      <c r="H46" s="121"/>
      <c r="I46" s="121"/>
      <c r="J46" s="121"/>
      <c r="K46" s="122"/>
    </row>
    <row r="47" spans="1:11" s="123" customFormat="1" ht="18" customHeight="1" x14ac:dyDescent="0.25">
      <c r="A47" s="425"/>
      <c r="B47" s="140" t="s">
        <v>90</v>
      </c>
      <c r="C47" s="125"/>
      <c r="D47" s="125"/>
      <c r="E47" s="125"/>
      <c r="F47" s="125"/>
      <c r="G47" s="125"/>
      <c r="H47" s="125"/>
      <c r="I47" s="125"/>
      <c r="J47" s="125"/>
      <c r="K47" s="126"/>
    </row>
    <row r="48" spans="1:11" s="123" customFormat="1" ht="18" customHeight="1" x14ac:dyDescent="0.25">
      <c r="A48" s="423" t="s">
        <v>20</v>
      </c>
      <c r="B48" s="130" t="s">
        <v>94</v>
      </c>
      <c r="C48" s="121"/>
      <c r="D48" s="121"/>
      <c r="E48" s="121"/>
      <c r="F48" s="121"/>
      <c r="G48" s="121"/>
      <c r="H48" s="121"/>
      <c r="I48" s="121"/>
      <c r="J48" s="121"/>
      <c r="K48" s="122"/>
    </row>
    <row r="49" spans="1:11" s="123" customFormat="1" ht="18" customHeight="1" x14ac:dyDescent="0.25">
      <c r="A49" s="425"/>
      <c r="B49" s="140" t="s">
        <v>90</v>
      </c>
      <c r="C49" s="125"/>
      <c r="D49" s="125"/>
      <c r="E49" s="125"/>
      <c r="F49" s="125"/>
      <c r="G49" s="125"/>
      <c r="H49" s="125"/>
      <c r="I49" s="125"/>
      <c r="J49" s="125"/>
      <c r="K49" s="126"/>
    </row>
    <row r="50" spans="1:11" s="123" customFormat="1" ht="18" customHeight="1" x14ac:dyDescent="0.25">
      <c r="A50" s="139" t="s">
        <v>21</v>
      </c>
      <c r="B50" s="127" t="s">
        <v>96</v>
      </c>
      <c r="C50" s="128"/>
      <c r="D50" s="128"/>
      <c r="E50" s="128"/>
      <c r="F50" s="128"/>
      <c r="G50" s="128"/>
      <c r="H50" s="128"/>
      <c r="I50" s="128"/>
      <c r="J50" s="128"/>
      <c r="K50" s="129"/>
    </row>
    <row r="51" spans="1:11" s="123" customFormat="1" ht="18" customHeight="1" x14ac:dyDescent="0.25">
      <c r="A51" s="423" t="s">
        <v>23</v>
      </c>
      <c r="B51" s="120" t="s">
        <v>97</v>
      </c>
      <c r="C51" s="121"/>
      <c r="D51" s="121"/>
      <c r="E51" s="121"/>
      <c r="F51" s="121"/>
      <c r="G51" s="121"/>
      <c r="H51" s="121"/>
      <c r="I51" s="121"/>
      <c r="J51" s="121"/>
      <c r="K51" s="122"/>
    </row>
    <row r="52" spans="1:11" s="123" customFormat="1" ht="18" customHeight="1" x14ac:dyDescent="0.25">
      <c r="A52" s="425"/>
      <c r="B52" s="124" t="s">
        <v>169</v>
      </c>
      <c r="C52" s="125"/>
      <c r="D52" s="125"/>
      <c r="E52" s="125"/>
      <c r="F52" s="125"/>
      <c r="G52" s="125"/>
      <c r="H52" s="125"/>
      <c r="I52" s="125"/>
      <c r="J52" s="125"/>
      <c r="K52" s="126"/>
    </row>
    <row r="53" spans="1:11" s="93" customFormat="1" ht="9.9" customHeight="1" x14ac:dyDescent="0.25">
      <c r="A53" s="147"/>
      <c r="B53" s="147"/>
      <c r="C53" s="92"/>
      <c r="D53" s="92"/>
      <c r="E53" s="92"/>
      <c r="F53" s="92"/>
      <c r="G53" s="92"/>
      <c r="H53" s="92"/>
      <c r="I53" s="92"/>
      <c r="J53" s="92"/>
      <c r="K53" s="92"/>
    </row>
    <row r="54" spans="1:11" s="93" customFormat="1" ht="18" customHeight="1" x14ac:dyDescent="0.25">
      <c r="A54" s="131" t="s">
        <v>91</v>
      </c>
      <c r="B54" s="147"/>
      <c r="C54" s="92"/>
      <c r="D54" s="92"/>
      <c r="E54" s="92"/>
      <c r="F54" s="92"/>
      <c r="G54" s="92"/>
      <c r="H54" s="92"/>
      <c r="I54" s="92"/>
      <c r="J54" s="92"/>
      <c r="K54" s="92"/>
    </row>
    <row r="55" spans="1:11" s="93" customFormat="1" ht="20.100000000000001" customHeight="1" x14ac:dyDescent="0.3">
      <c r="A55" s="132"/>
      <c r="B55" s="133" t="s">
        <v>191</v>
      </c>
      <c r="C55" s="92"/>
      <c r="D55" s="92"/>
      <c r="E55" s="92"/>
      <c r="F55" s="92"/>
      <c r="G55" s="92"/>
      <c r="H55" s="92"/>
      <c r="I55" s="92"/>
      <c r="J55" s="92"/>
      <c r="K55" s="92"/>
    </row>
    <row r="56" spans="1:11" s="93" customFormat="1" ht="9.9" customHeight="1" x14ac:dyDescent="0.25">
      <c r="A56" s="134"/>
      <c r="B56" s="147"/>
      <c r="C56" s="92"/>
      <c r="D56" s="92"/>
      <c r="E56" s="92"/>
      <c r="F56" s="92"/>
      <c r="G56" s="92"/>
      <c r="H56" s="92"/>
      <c r="I56" s="92"/>
      <c r="J56" s="92"/>
      <c r="K56" s="92"/>
    </row>
    <row r="57" spans="1:11" s="93" customFormat="1" ht="18" customHeight="1" x14ac:dyDescent="0.25">
      <c r="A57" s="131" t="s">
        <v>182</v>
      </c>
      <c r="B57" s="147"/>
      <c r="C57" s="92"/>
      <c r="D57" s="92"/>
      <c r="E57" s="92"/>
      <c r="F57" s="92"/>
      <c r="G57" s="92"/>
      <c r="H57" s="92"/>
      <c r="I57" s="92"/>
      <c r="J57" s="92"/>
      <c r="K57" s="92"/>
    </row>
    <row r="58" spans="1:11" s="93" customFormat="1" ht="9.9" customHeight="1" x14ac:dyDescent="0.25">
      <c r="A58" s="147"/>
      <c r="B58" s="147"/>
      <c r="C58" s="92"/>
      <c r="D58" s="92"/>
      <c r="E58" s="92"/>
      <c r="F58" s="92"/>
      <c r="G58" s="92"/>
      <c r="H58" s="92"/>
      <c r="I58" s="92"/>
      <c r="J58" s="92"/>
      <c r="K58" s="92"/>
    </row>
    <row r="59" spans="1:11" s="142" customFormat="1" ht="18" customHeight="1" x14ac:dyDescent="0.25">
      <c r="A59" s="141" t="s">
        <v>202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1:11" x14ac:dyDescent="0.25"/>
    <row r="61" spans="1:11" x14ac:dyDescent="0.25"/>
    <row r="62" spans="1:11" x14ac:dyDescent="0.25"/>
  </sheetData>
  <sheetProtection sheet="1" objects="1" scenarios="1"/>
  <mergeCells count="7">
    <mergeCell ref="C20:G20"/>
    <mergeCell ref="B38:K38"/>
    <mergeCell ref="B39:K39"/>
    <mergeCell ref="A43:A44"/>
    <mergeCell ref="A51:A52"/>
    <mergeCell ref="A48:A49"/>
    <mergeCell ref="A46:A47"/>
  </mergeCells>
  <printOptions horizontalCentered="1"/>
  <pageMargins left="0.2" right="0.2" top="0.5" bottom="0.25" header="0.25" footer="0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Brewery LIQ 526 (8.08 High Tx)</vt:lpstr>
      <vt:lpstr>Sales to Dist LIQ526-A (8.08)</vt:lpstr>
      <vt:lpstr>LIQ526 Instructions</vt:lpstr>
      <vt:lpstr>LIQ526-A Instructions</vt:lpstr>
      <vt:lpstr>'Brewery LIQ 526 (8.08 High Tx)'!Print_Area</vt:lpstr>
      <vt:lpstr>'LIQ526 Instructions'!Print_Area</vt:lpstr>
      <vt:lpstr>'LIQ526-A Instructions'!Print_Area</vt:lpstr>
      <vt:lpstr>'Sales to Dist LIQ526-A (8.08)'!Print_Area</vt:lpstr>
      <vt:lpstr>'LIQ526 Instructions'!Print_Titles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Benson</dc:creator>
  <cp:lastModifiedBy>Martens, Jason A (LCB)</cp:lastModifiedBy>
  <cp:lastPrinted>2023-06-22T11:33:46Z</cp:lastPrinted>
  <dcterms:created xsi:type="dcterms:W3CDTF">2014-05-02T17:13:40Z</dcterms:created>
  <dcterms:modified xsi:type="dcterms:W3CDTF">2023-06-22T11:34:54Z</dcterms:modified>
</cp:coreProperties>
</file>